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XCC SUMMERY" sheetId="1" state="visible" r:id="rId3"/>
    <sheet name="DXCC QSL Card Tracking" sheetId="2" state="visible" r:id="rId4"/>
    <sheet name="DXCC LoTW Tracking by Mode" sheetId="3" state="visible" r:id="rId5"/>
    <sheet name="DXCC LoTW Challenge Tracking" sheetId="4" state="visible" r:id="rId6"/>
    <sheet name="DXCC Want List" sheetId="5" state="visible" r:id="rId7"/>
    <sheet name="QSL Card-LoTW Work Sheet" sheetId="6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<sst xmlns="http://schemas.openxmlformats.org/spreadsheetml/2006/main" count="5832" uniqueCount="2440">
  <si>
    <t xml:space="preserve">AJ8MH-Radio DXCC Summery Sheet</t>
  </si>
  <si>
    <t xml:space="preserve">Select individual spreadsheet in this workbook for details.  Updated all the time.</t>
  </si>
  <si>
    <t xml:space="preserve">DXCC QSL Card Tracking Including Deleted Entities</t>
  </si>
  <si>
    <t xml:space="preserve">( LoTW Not Included )</t>
  </si>
  <si>
    <t xml:space="preserve">Total Entity QSL Card Confirmations:</t>
  </si>
  <si>
    <t xml:space="preserve">Total Entities Worked:</t>
  </si>
  <si>
    <t xml:space="preserve">LoTW CW</t>
  </si>
  <si>
    <t xml:space="preserve">LoTW SSB</t>
  </si>
  <si>
    <t xml:space="preserve">LoTW Digital</t>
  </si>
  <si>
    <t xml:space="preserve">Frequency</t>
  </si>
  <si>
    <t xml:space="preserve">Number of Entities Confirmed by Band</t>
  </si>
  <si>
    <t xml:space="preserve">160 Meters</t>
  </si>
  <si>
    <t xml:space="preserve">80 Meters (5BDXCC)</t>
  </si>
  <si>
    <t xml:space="preserve">40 Meters (5BDXCC)</t>
  </si>
  <si>
    <t xml:space="preserve">30 Meters</t>
  </si>
  <si>
    <t xml:space="preserve">20 Meters (5BDXCC)</t>
  </si>
  <si>
    <t xml:space="preserve"> </t>
  </si>
  <si>
    <t xml:space="preserve">17 Meters</t>
  </si>
  <si>
    <t xml:space="preserve">15 Meters (5BDXCC)</t>
  </si>
  <si>
    <t xml:space="preserve">12 Meters</t>
  </si>
  <si>
    <t xml:space="preserve">10 Meters (5BDXCC)</t>
  </si>
  <si>
    <t xml:space="preserve">6 Meters</t>
  </si>
  <si>
    <t xml:space="preserve">LoTW - QSL Card Comparison</t>
  </si>
  <si>
    <t xml:space="preserve">Number of Entities Needed for Honor Roll:</t>
  </si>
  <si>
    <t xml:space="preserve">~ DXCC QSL Card Tracking ~</t>
  </si>
  <si>
    <t xml:space="preserve">This list does not include any LoTW confirmations.  LoTW tracking is on the next two pages of this workbook.</t>
  </si>
  <si>
    <t xml:space="preserve">Original DXCC Cards</t>
  </si>
  <si>
    <t xml:space="preserve">New DXCC Cards</t>
  </si>
  <si>
    <t xml:space="preserve">Remarks</t>
  </si>
  <si>
    <t xml:space="preserve">mm/dd/yy</t>
  </si>
  <si>
    <t xml:space="preserve">CHKD</t>
  </si>
  <si>
    <t xml:space="preserve">Date Sent</t>
  </si>
  <si>
    <t xml:space="preserve">ABU AIL ISLANDS (DELETED) </t>
  </si>
  <si>
    <t xml:space="preserve">YA,T6</t>
  </si>
  <si>
    <t xml:space="preserve">AFGHANISTAN </t>
  </si>
  <si>
    <t xml:space="preserve">T6JC</t>
  </si>
  <si>
    <t xml:space="preserve">3B6,7</t>
  </si>
  <si>
    <t xml:space="preserve">AGALEGA &amp; SAINT BRANDON ISLANDS </t>
  </si>
  <si>
    <t xml:space="preserve">3B7A</t>
  </si>
  <si>
    <t xml:space="preserve">OH0</t>
  </si>
  <si>
    <t xml:space="preserve">ALAND ISLANDS </t>
  </si>
  <si>
    <t xml:space="preserve">OH0AM</t>
  </si>
  <si>
    <t xml:space="preserve">KL,AL,NL,WL</t>
  </si>
  <si>
    <t xml:space="preserve">ALASKA </t>
  </si>
  <si>
    <t xml:space="preserve">KL7AIZ</t>
  </si>
  <si>
    <t xml:space="preserve">ZA</t>
  </si>
  <si>
    <t xml:space="preserve">ALBANIA </t>
  </si>
  <si>
    <t xml:space="preserve">ZA1A</t>
  </si>
  <si>
    <t xml:space="preserve">ALDABRA (DELETED) </t>
  </si>
  <si>
    <t xml:space="preserve">7T-7Y</t>
  </si>
  <si>
    <t xml:space="preserve">ALGERIA </t>
  </si>
  <si>
    <t xml:space="preserve">7X4AN</t>
  </si>
  <si>
    <t xml:space="preserve">KH8</t>
  </si>
  <si>
    <t xml:space="preserve">AMERICAN SAMOA </t>
  </si>
  <si>
    <t xml:space="preserve">KH8-KS6EU</t>
  </si>
  <si>
    <t xml:space="preserve">FT/Z</t>
  </si>
  <si>
    <t xml:space="preserve">AMSTERDAM &amp; SAINT PAUL ISLANDS </t>
  </si>
  <si>
    <t xml:space="preserve">FT5ZM</t>
  </si>
  <si>
    <t xml:space="preserve">VU4</t>
  </si>
  <si>
    <t xml:space="preserve">ANDAMAN &amp; NICOBAR ISLANDS </t>
  </si>
  <si>
    <t xml:space="preserve">VU4K</t>
  </si>
  <si>
    <t xml:space="preserve">C3</t>
  </si>
  <si>
    <t xml:space="preserve">ANDORRA </t>
  </si>
  <si>
    <t xml:space="preserve">C31GN</t>
  </si>
  <si>
    <t xml:space="preserve">D2,D3</t>
  </si>
  <si>
    <t xml:space="preserve">ANGOLA </t>
  </si>
  <si>
    <t xml:space="preserve">CR6OZ</t>
  </si>
  <si>
    <t xml:space="preserve">VP2E</t>
  </si>
  <si>
    <t xml:space="preserve">ANGUILLA </t>
  </si>
  <si>
    <t xml:space="preserve">VP2EY</t>
  </si>
  <si>
    <t xml:space="preserve">3C0</t>
  </si>
  <si>
    <t xml:space="preserve">ANNOBON </t>
  </si>
  <si>
    <t xml:space="preserve">3C0BYP</t>
  </si>
  <si>
    <t xml:space="preserve">CE9/KC4</t>
  </si>
  <si>
    <t xml:space="preserve">ANTARCTICA </t>
  </si>
  <si>
    <t xml:space="preserve">KC4USX</t>
  </si>
  <si>
    <t xml:space="preserve">V2</t>
  </si>
  <si>
    <t xml:space="preserve">ANTIGUA &amp; BARBUDA </t>
  </si>
  <si>
    <t xml:space="preserve">VP2A</t>
  </si>
  <si>
    <t xml:space="preserve">LO-LW</t>
  </si>
  <si>
    <t xml:space="preserve">ARGENTINA </t>
  </si>
  <si>
    <t xml:space="preserve">LU1DAB</t>
  </si>
  <si>
    <t xml:space="preserve">EK</t>
  </si>
  <si>
    <t xml:space="preserve">ARMENIA </t>
  </si>
  <si>
    <t xml:space="preserve">EK6TA</t>
  </si>
  <si>
    <t xml:space="preserve">(Waiting on additional Armenia QSO QSL - EK7DX fm 05/18/2011)</t>
  </si>
  <si>
    <t xml:space="preserve">P4</t>
  </si>
  <si>
    <t xml:space="preserve">ARUBA </t>
  </si>
  <si>
    <t xml:space="preserve">P40A</t>
  </si>
  <si>
    <t xml:space="preserve">ZD8</t>
  </si>
  <si>
    <t xml:space="preserve">ASCENSION ISLAND </t>
  </si>
  <si>
    <t xml:space="preserve">ZD8PL</t>
  </si>
  <si>
    <t xml:space="preserve">UA-UI8-0,RA-RZ</t>
  </si>
  <si>
    <t xml:space="preserve">ASIATIC RUSSIA </t>
  </si>
  <si>
    <t xml:space="preserve">UA0CAV</t>
  </si>
  <si>
    <t xml:space="preserve">FO,TO</t>
  </si>
  <si>
    <t xml:space="preserve">AUSTRAL ISLANDS </t>
  </si>
  <si>
    <t xml:space="preserve">FO/HG9B/P</t>
  </si>
  <si>
    <t xml:space="preserve">VK,AX</t>
  </si>
  <si>
    <t xml:space="preserve">AUSTRALIA </t>
  </si>
  <si>
    <t xml:space="preserve">VK4YP</t>
  </si>
  <si>
    <t xml:space="preserve">OE</t>
  </si>
  <si>
    <t xml:space="preserve">AUSTRIA </t>
  </si>
  <si>
    <t xml:space="preserve">OE5WYL</t>
  </si>
  <si>
    <t xml:space="preserve">YV0</t>
  </si>
  <si>
    <t xml:space="preserve">AVES ISLAND </t>
  </si>
  <si>
    <t xml:space="preserve">4J,4K</t>
  </si>
  <si>
    <t xml:space="preserve">AZERBAIJAN </t>
  </si>
  <si>
    <t xml:space="preserve">4J5A</t>
  </si>
  <si>
    <t xml:space="preserve">CU</t>
  </si>
  <si>
    <t xml:space="preserve">AZORES </t>
  </si>
  <si>
    <t xml:space="preserve">CT2BN</t>
  </si>
  <si>
    <t xml:space="preserve">C6</t>
  </si>
  <si>
    <t xml:space="preserve">BAHAMAS </t>
  </si>
  <si>
    <t xml:space="preserve">C6-VP7/DK6NN</t>
  </si>
  <si>
    <t xml:space="preserve">A9</t>
  </si>
  <si>
    <t xml:space="preserve">BAHRAIN </t>
  </si>
  <si>
    <t xml:space="preserve">A92GR</t>
  </si>
  <si>
    <t xml:space="preserve">BAJO NUEVO (DELETED) </t>
  </si>
  <si>
    <t xml:space="preserve">KH1</t>
  </si>
  <si>
    <t xml:space="preserve">BAKER &amp; HOWLAND ISLANDS </t>
  </si>
  <si>
    <t xml:space="preserve">KB6CU</t>
  </si>
  <si>
    <t xml:space="preserve">EA6-EH6</t>
  </si>
  <si>
    <t xml:space="preserve">BALEARIC ISLANDS </t>
  </si>
  <si>
    <t xml:space="preserve">EA6BZ</t>
  </si>
  <si>
    <t xml:space="preserve">T33</t>
  </si>
  <si>
    <t xml:space="preserve">BANABA ISLAND </t>
  </si>
  <si>
    <t xml:space="preserve">T33A</t>
  </si>
  <si>
    <t xml:space="preserve">S2</t>
  </si>
  <si>
    <t xml:space="preserve">BANGLADESH </t>
  </si>
  <si>
    <t xml:space="preserve">S21XV</t>
  </si>
  <si>
    <t xml:space="preserve">8P</t>
  </si>
  <si>
    <t xml:space="preserve">BARBADOS </t>
  </si>
  <si>
    <t xml:space="preserve">8P6ES</t>
  </si>
  <si>
    <t xml:space="preserve">EU-EW</t>
  </si>
  <si>
    <t xml:space="preserve">BELARUS </t>
  </si>
  <si>
    <t xml:space="preserve">EW8AO</t>
  </si>
  <si>
    <t xml:space="preserve">ON-OT</t>
  </si>
  <si>
    <t xml:space="preserve">BELGIUM </t>
  </si>
  <si>
    <t xml:space="preserve">ON6WL</t>
  </si>
  <si>
    <t xml:space="preserve">V3</t>
  </si>
  <si>
    <t xml:space="preserve">BELIZE </t>
  </si>
  <si>
    <t xml:space="preserve">VP1KD</t>
  </si>
  <si>
    <t xml:space="preserve">TY</t>
  </si>
  <si>
    <t xml:space="preserve">BENIN </t>
  </si>
  <si>
    <t xml:space="preserve">TYA11</t>
  </si>
  <si>
    <t xml:space="preserve">VP9</t>
  </si>
  <si>
    <t xml:space="preserve">BERMUDA </t>
  </si>
  <si>
    <t xml:space="preserve">VP9BY</t>
  </si>
  <si>
    <t xml:space="preserve">A5</t>
  </si>
  <si>
    <t xml:space="preserve">BHUTAN </t>
  </si>
  <si>
    <t xml:space="preserve">A52JR</t>
  </si>
  <si>
    <t xml:space="preserve">BLENHEIM REEF (DELETED) </t>
  </si>
  <si>
    <t xml:space="preserve">CP</t>
  </si>
  <si>
    <t xml:space="preserve">BOLIVIA </t>
  </si>
  <si>
    <t xml:space="preserve">CP1AA</t>
  </si>
  <si>
    <t xml:space="preserve">PJ4</t>
  </si>
  <si>
    <t xml:space="preserve">BONAIRE </t>
  </si>
  <si>
    <t xml:space="preserve">PJ4D</t>
  </si>
  <si>
    <t xml:space="preserve">BONAIRE,CURACAO (NETH ANTILLES) (DELETED) </t>
  </si>
  <si>
    <t xml:space="preserve">PJ2-PJ9JT</t>
  </si>
  <si>
    <t xml:space="preserve">E7</t>
  </si>
  <si>
    <t xml:space="preserve">BOSNIA-HERZEGOVINA </t>
  </si>
  <si>
    <t xml:space="preserve">T94DO</t>
  </si>
  <si>
    <t xml:space="preserve">A2</t>
  </si>
  <si>
    <t xml:space="preserve">BOTSWANA </t>
  </si>
  <si>
    <t xml:space="preserve">A25NW</t>
  </si>
  <si>
    <t xml:space="preserve">3Y</t>
  </si>
  <si>
    <t xml:space="preserve">BOUVET ISLAND </t>
  </si>
  <si>
    <t xml:space="preserve">3Y0J</t>
  </si>
  <si>
    <t xml:space="preserve">PP-PY,ZV-ZZ</t>
  </si>
  <si>
    <t xml:space="preserve">BRAZIL </t>
  </si>
  <si>
    <t xml:space="preserve">PY5CFG</t>
  </si>
  <si>
    <t xml:space="preserve">BRITISH NORTH BORNEO (DELETED) </t>
  </si>
  <si>
    <t xml:space="preserve">BRITISH SOMALILAND (DELETED) </t>
  </si>
  <si>
    <t xml:space="preserve">VP2V</t>
  </si>
  <si>
    <t xml:space="preserve">BRITISH VIRGIN ISLANDS </t>
  </si>
  <si>
    <t xml:space="preserve">VP2VBW</t>
  </si>
  <si>
    <t xml:space="preserve">V8</t>
  </si>
  <si>
    <t xml:space="preserve">BRUNEI </t>
  </si>
  <si>
    <t xml:space="preserve">V85SS</t>
  </si>
  <si>
    <t xml:space="preserve">LZ</t>
  </si>
  <si>
    <t xml:space="preserve">BULGARIA </t>
  </si>
  <si>
    <t xml:space="preserve">LZ2EE</t>
  </si>
  <si>
    <t xml:space="preserve">XT</t>
  </si>
  <si>
    <t xml:space="preserve">BURKINA FASO </t>
  </si>
  <si>
    <t xml:space="preserve">XT2TT</t>
  </si>
  <si>
    <t xml:space="preserve">9U</t>
  </si>
  <si>
    <t xml:space="preserve">BURUNDI </t>
  </si>
  <si>
    <t xml:space="preserve">9U4U</t>
  </si>
  <si>
    <t xml:space="preserve">XU</t>
  </si>
  <si>
    <t xml:space="preserve">CAMBODIA </t>
  </si>
  <si>
    <t xml:space="preserve">XU7AEV</t>
  </si>
  <si>
    <t xml:space="preserve">TJ</t>
  </si>
  <si>
    <t xml:space="preserve">CAMEROON </t>
  </si>
  <si>
    <t xml:space="preserve">TJ1AD</t>
  </si>
  <si>
    <t xml:space="preserve">VA-VG,VO,VY</t>
  </si>
  <si>
    <t xml:space="preserve">CANADA </t>
  </si>
  <si>
    <t xml:space="preserve">VE8RCS</t>
  </si>
  <si>
    <t xml:space="preserve">CANAL ZONE (DELETED) </t>
  </si>
  <si>
    <t xml:space="preserve">KZ5JF</t>
  </si>
  <si>
    <t xml:space="preserve">EA8-EH8</t>
  </si>
  <si>
    <t xml:space="preserve">CANARY ISLANDS </t>
  </si>
  <si>
    <t xml:space="preserve">EA8LD</t>
  </si>
  <si>
    <t xml:space="preserve">D4</t>
  </si>
  <si>
    <t xml:space="preserve">CAPE VERDE </t>
  </si>
  <si>
    <t xml:space="preserve">CR4BS</t>
  </si>
  <si>
    <t xml:space="preserve">ZF</t>
  </si>
  <si>
    <t xml:space="preserve">CAYMAN ISLANDS </t>
  </si>
  <si>
    <t xml:space="preserve">ZF1BR</t>
  </si>
  <si>
    <t xml:space="preserve">CELEBES &amp; MOLUCCA ISLANDS (DELETED) </t>
  </si>
  <si>
    <t xml:space="preserve">TL</t>
  </si>
  <si>
    <t xml:space="preserve">CENTRAL AFRICAN REPUBLIC </t>
  </si>
  <si>
    <t xml:space="preserve">TL8WH</t>
  </si>
  <si>
    <t xml:space="preserve">T31</t>
  </si>
  <si>
    <t xml:space="preserve">CENTRAL KIRIBATI </t>
  </si>
  <si>
    <t xml:space="preserve">T31A</t>
  </si>
  <si>
    <t xml:space="preserve">EA9-EH9</t>
  </si>
  <si>
    <t xml:space="preserve">CEUTA &amp; MELILLA </t>
  </si>
  <si>
    <t xml:space="preserve">EA9IE</t>
  </si>
  <si>
    <t xml:space="preserve">TT</t>
  </si>
  <si>
    <t xml:space="preserve">CHAD </t>
  </si>
  <si>
    <t xml:space="preserve">TT8TT</t>
  </si>
  <si>
    <t xml:space="preserve">VQ9</t>
  </si>
  <si>
    <t xml:space="preserve">CHAGOS ISLANDS </t>
  </si>
  <si>
    <t xml:space="preserve">VQ9/WB2POJ</t>
  </si>
  <si>
    <t xml:space="preserve">ZL7</t>
  </si>
  <si>
    <t xml:space="preserve">CHATHAM ISLAND </t>
  </si>
  <si>
    <t xml:space="preserve">ZL7A</t>
  </si>
  <si>
    <t xml:space="preserve">FK,TX</t>
  </si>
  <si>
    <t xml:space="preserve">CHESTERFIELD ISLANDS </t>
  </si>
  <si>
    <t xml:space="preserve">TX3X</t>
  </si>
  <si>
    <t xml:space="preserve">CA-CE</t>
  </si>
  <si>
    <t xml:space="preserve">CHILE </t>
  </si>
  <si>
    <t xml:space="preserve">CE6EZ</t>
  </si>
  <si>
    <t xml:space="preserve">B</t>
  </si>
  <si>
    <t xml:space="preserve">CHINA </t>
  </si>
  <si>
    <t xml:space="preserve">BA1KW</t>
  </si>
  <si>
    <t xml:space="preserve">VK9X</t>
  </si>
  <si>
    <t xml:space="preserve">CHRISTMAS ISLAND </t>
  </si>
  <si>
    <t xml:space="preserve">VK9X/K7CO</t>
  </si>
  <si>
    <t xml:space="preserve">FO,TX</t>
  </si>
  <si>
    <t xml:space="preserve">CLIPPERTON ISLAND </t>
  </si>
  <si>
    <t xml:space="preserve">TX5K</t>
  </si>
  <si>
    <t xml:space="preserve">VK9C</t>
  </si>
  <si>
    <t xml:space="preserve">COCOS (KEELING) ISLANDS </t>
  </si>
  <si>
    <t xml:space="preserve">VK9CZ</t>
  </si>
  <si>
    <t xml:space="preserve">TI9</t>
  </si>
  <si>
    <t xml:space="preserve">COCOS ISLAND </t>
  </si>
  <si>
    <t xml:space="preserve">TI9/3Z9DX</t>
  </si>
  <si>
    <t xml:space="preserve">HJ,HK,5J,5K</t>
  </si>
  <si>
    <t xml:space="preserve">COLOMBIA </t>
  </si>
  <si>
    <t xml:space="preserve">HK3CVW</t>
  </si>
  <si>
    <t xml:space="preserve">COMORO ISLANDS (DELETED) </t>
  </si>
  <si>
    <t xml:space="preserve">D6</t>
  </si>
  <si>
    <t xml:space="preserve">COMOROS </t>
  </si>
  <si>
    <t xml:space="preserve">D68C</t>
  </si>
  <si>
    <t xml:space="preserve">3D2</t>
  </si>
  <si>
    <t xml:space="preserve">CONWAY REEF </t>
  </si>
  <si>
    <t xml:space="preserve">2D2C</t>
  </si>
  <si>
    <t xml:space="preserve">TK</t>
  </si>
  <si>
    <t xml:space="preserve">CORSICA </t>
  </si>
  <si>
    <t xml:space="preserve">TK/F8DZY</t>
  </si>
  <si>
    <t xml:space="preserve">TI,TE</t>
  </si>
  <si>
    <t xml:space="preserve">COSTA RICA </t>
  </si>
  <si>
    <t xml:space="preserve">TI2WX</t>
  </si>
  <si>
    <t xml:space="preserve">TU</t>
  </si>
  <si>
    <t xml:space="preserve">COTE D'IVOIRE </t>
  </si>
  <si>
    <t xml:space="preserve">TU2JQ</t>
  </si>
  <si>
    <t xml:space="preserve">SV9,J49</t>
  </si>
  <si>
    <t xml:space="preserve">CRETE </t>
  </si>
  <si>
    <t xml:space="preserve">SV9/DJ7RJ</t>
  </si>
  <si>
    <t xml:space="preserve">9A</t>
  </si>
  <si>
    <t xml:space="preserve">CROATIA </t>
  </si>
  <si>
    <t xml:space="preserve">9A2YM</t>
  </si>
  <si>
    <t xml:space="preserve">FT/W</t>
  </si>
  <si>
    <t xml:space="preserve">CROZET ISLAND </t>
  </si>
  <si>
    <t xml:space="preserve">FT8WW</t>
  </si>
  <si>
    <t xml:space="preserve">CM,CO</t>
  </si>
  <si>
    <t xml:space="preserve">CUBA </t>
  </si>
  <si>
    <t xml:space="preserve">CO2OM</t>
  </si>
  <si>
    <t xml:space="preserve">PJ2</t>
  </si>
  <si>
    <t xml:space="preserve">CURACAO </t>
  </si>
  <si>
    <t xml:space="preserve">PJ2T</t>
  </si>
  <si>
    <t xml:space="preserve">5B,C4,P3</t>
  </si>
  <si>
    <t xml:space="preserve">CYPRUS </t>
  </si>
  <si>
    <t xml:space="preserve">P3A</t>
  </si>
  <si>
    <t xml:space="preserve">OK-OL</t>
  </si>
  <si>
    <t xml:space="preserve">CZECH REPUBLIC </t>
  </si>
  <si>
    <t xml:space="preserve">OK1DRQ</t>
  </si>
  <si>
    <t xml:space="preserve">CZECHOSLOVAKIA (DELETED) </t>
  </si>
  <si>
    <t xml:space="preserve">OK1KOK</t>
  </si>
  <si>
    <t xml:space="preserve">DAMAO, DIU (DELETED) </t>
  </si>
  <si>
    <t xml:space="preserve">9Q-9T</t>
  </si>
  <si>
    <t xml:space="preserve">DEMOCRATIC REPUBLIC OF THE CONGO </t>
  </si>
  <si>
    <t xml:space="preserve">9Q/DK3MO</t>
  </si>
  <si>
    <t xml:space="preserve">OU-OW,OZ</t>
  </si>
  <si>
    <t xml:space="preserve">DENMARK </t>
  </si>
  <si>
    <t xml:space="preserve">OZ6XR</t>
  </si>
  <si>
    <t xml:space="preserve">KP5</t>
  </si>
  <si>
    <t xml:space="preserve">DESECHEO ISLAND </t>
  </si>
  <si>
    <t xml:space="preserve">K5D</t>
  </si>
  <si>
    <t xml:space="preserve">DESROCHES (DELETED) </t>
  </si>
  <si>
    <t xml:space="preserve">J2</t>
  </si>
  <si>
    <t xml:space="preserve">DJIBOUTI </t>
  </si>
  <si>
    <t xml:space="preserve">J28VS</t>
  </si>
  <si>
    <t xml:space="preserve">SV5,J45</t>
  </si>
  <si>
    <t xml:space="preserve">DODECANESE </t>
  </si>
  <si>
    <t xml:space="preserve">SV0BV/5</t>
  </si>
  <si>
    <t xml:space="preserve">J7</t>
  </si>
  <si>
    <t xml:space="preserve">DOMINICA </t>
  </si>
  <si>
    <t xml:space="preserve">VP2DA</t>
  </si>
  <si>
    <t xml:space="preserve">HI</t>
  </si>
  <si>
    <t xml:space="preserve">DOMINICAN REPUBLIC </t>
  </si>
  <si>
    <t xml:space="preserve">HI8/WA7TFY</t>
  </si>
  <si>
    <t xml:space="preserve">P5</t>
  </si>
  <si>
    <t xml:space="preserve">DPRK (NORTH KOREA) </t>
  </si>
  <si>
    <t xml:space="preserve">VP6</t>
  </si>
  <si>
    <t xml:space="preserve">DUCIE ISLAND </t>
  </si>
  <si>
    <t xml:space="preserve">VP6D</t>
  </si>
  <si>
    <t xml:space="preserve">9M6,8</t>
  </si>
  <si>
    <t xml:space="preserve">EAST MALAYSIA </t>
  </si>
  <si>
    <t xml:space="preserve">9M6XRO</t>
  </si>
  <si>
    <t xml:space="preserve">CE0</t>
  </si>
  <si>
    <t xml:space="preserve">EASTER ISLAND </t>
  </si>
  <si>
    <t xml:space="preserve">CE0A/W9MR</t>
  </si>
  <si>
    <t xml:space="preserve">T32</t>
  </si>
  <si>
    <t xml:space="preserve">EASTERN KIRIBATI </t>
  </si>
  <si>
    <t xml:space="preserve">T32BH</t>
  </si>
  <si>
    <t xml:space="preserve">HC,HD</t>
  </si>
  <si>
    <t xml:space="preserve">ECUADOR </t>
  </si>
  <si>
    <t xml:space="preserve">HC2YL</t>
  </si>
  <si>
    <t xml:space="preserve">SU</t>
  </si>
  <si>
    <t xml:space="preserve">EGYPT </t>
  </si>
  <si>
    <t xml:space="preserve">SU9VB</t>
  </si>
  <si>
    <t xml:space="preserve">YS,HU</t>
  </si>
  <si>
    <t xml:space="preserve">EL SALVADOR </t>
  </si>
  <si>
    <t xml:space="preserve">YS1RFF</t>
  </si>
  <si>
    <t xml:space="preserve">G,GX,M</t>
  </si>
  <si>
    <t xml:space="preserve">ENGLAND </t>
  </si>
  <si>
    <t xml:space="preserve">G3XAI</t>
  </si>
  <si>
    <t xml:space="preserve">3C</t>
  </si>
  <si>
    <t xml:space="preserve">EQUATORIAL GUINEA </t>
  </si>
  <si>
    <t xml:space="preserve">3C1L</t>
  </si>
  <si>
    <t xml:space="preserve">E3</t>
  </si>
  <si>
    <t xml:space="preserve">ERITREA </t>
  </si>
  <si>
    <t xml:space="preserve">E30FB</t>
  </si>
  <si>
    <t xml:space="preserve">ES</t>
  </si>
  <si>
    <t xml:space="preserve">ESTONIA </t>
  </si>
  <si>
    <t xml:space="preserve">ES4RO</t>
  </si>
  <si>
    <t xml:space="preserve">ET</t>
  </si>
  <si>
    <t xml:space="preserve">ETHIOPIA </t>
  </si>
  <si>
    <t xml:space="preserve">ET3SID</t>
  </si>
  <si>
    <t xml:space="preserve">UA-UI1-7,RA-RZ</t>
  </si>
  <si>
    <t xml:space="preserve">EUROPEAN RUSSIA </t>
  </si>
  <si>
    <t xml:space="preserve">UA1-UK1NAB</t>
  </si>
  <si>
    <t xml:space="preserve">VP8</t>
  </si>
  <si>
    <t xml:space="preserve">FALKLAND ISLANDS </t>
  </si>
  <si>
    <t xml:space="preserve">VP8LP</t>
  </si>
  <si>
    <t xml:space="preserve">OY</t>
  </si>
  <si>
    <t xml:space="preserve">FAROE ISLANDS </t>
  </si>
  <si>
    <t xml:space="preserve">OY9R</t>
  </si>
  <si>
    <t xml:space="preserve">FARQUHAR (DELETED) </t>
  </si>
  <si>
    <t xml:space="preserve">DA-DR</t>
  </si>
  <si>
    <t xml:space="preserve">FEDERAL REPUBLIC OF GERMANY </t>
  </si>
  <si>
    <t xml:space="preserve">DF0HQ</t>
  </si>
  <si>
    <t xml:space="preserve">PP0-PY0F</t>
  </si>
  <si>
    <t xml:space="preserve">FERNANDO DE NORONHA </t>
  </si>
  <si>
    <t xml:space="preserve">PY0FO</t>
  </si>
  <si>
    <t xml:space="preserve">FIJI ISLANDS </t>
  </si>
  <si>
    <t xml:space="preserve">3D2GK</t>
  </si>
  <si>
    <t xml:space="preserve">OF-OI</t>
  </si>
  <si>
    <t xml:space="preserve">FINLAND </t>
  </si>
  <si>
    <t xml:space="preserve">OH7AA</t>
  </si>
  <si>
    <t xml:space="preserve">F</t>
  </si>
  <si>
    <t xml:space="preserve">FRANCE </t>
  </si>
  <si>
    <t xml:space="preserve">F6DCE</t>
  </si>
  <si>
    <t xml:space="preserve">R1/F</t>
  </si>
  <si>
    <t xml:space="preserve">FRANZ JOSEF LAND </t>
  </si>
  <si>
    <t xml:space="preserve">R1FJM</t>
  </si>
  <si>
    <t xml:space="preserve">FRENCH EQUATORIAL AFRICA (DELETED) </t>
  </si>
  <si>
    <t xml:space="preserve">FY</t>
  </si>
  <si>
    <t xml:space="preserve">FRENCH GUIANA </t>
  </si>
  <si>
    <t xml:space="preserve">FY7AF</t>
  </si>
  <si>
    <t xml:space="preserve">FRENCH INDIA (DELETED) </t>
  </si>
  <si>
    <t xml:space="preserve">FRENCH INDO-CHINA (DELETED) </t>
  </si>
  <si>
    <t xml:space="preserve">FRENCH POLYNESIA </t>
  </si>
  <si>
    <t xml:space="preserve">FO0VAP</t>
  </si>
  <si>
    <t xml:space="preserve">FRENCH WEST AFRICA (DELETED) </t>
  </si>
  <si>
    <t xml:space="preserve">TR</t>
  </si>
  <si>
    <t xml:space="preserve">GABON </t>
  </si>
  <si>
    <t xml:space="preserve">TR8DG</t>
  </si>
  <si>
    <t xml:space="preserve">HC8,HD8</t>
  </si>
  <si>
    <t xml:space="preserve">GALAPAGOS ISLANDS </t>
  </si>
  <si>
    <t xml:space="preserve">HC8-HD8IG</t>
  </si>
  <si>
    <t xml:space="preserve">4L</t>
  </si>
  <si>
    <t xml:space="preserve">GEORGIA </t>
  </si>
  <si>
    <t xml:space="preserve">4L1MA</t>
  </si>
  <si>
    <t xml:space="preserve">GERMAN DEMOCRATIC REPUBLIC (DELETED) </t>
  </si>
  <si>
    <t xml:space="preserve">DM3ZH</t>
  </si>
  <si>
    <t xml:space="preserve">GERMANY (DELETED) </t>
  </si>
  <si>
    <t xml:space="preserve">DK-DL2HQ</t>
  </si>
  <si>
    <t xml:space="preserve">GEYSER REEF (DELETED) </t>
  </si>
  <si>
    <t xml:space="preserve">9G</t>
  </si>
  <si>
    <t xml:space="preserve">GHANA </t>
  </si>
  <si>
    <t xml:space="preserve">9G1DJ</t>
  </si>
  <si>
    <t xml:space="preserve">ZB2</t>
  </si>
  <si>
    <t xml:space="preserve">GIBRALTAR </t>
  </si>
  <si>
    <t xml:space="preserve">ZB2CF</t>
  </si>
  <si>
    <t xml:space="preserve">FT/G,TO</t>
  </si>
  <si>
    <t xml:space="preserve">GLORIOSO ISLAND </t>
  </si>
  <si>
    <t xml:space="preserve">FT4GL</t>
  </si>
  <si>
    <t xml:space="preserve">GOA (DELETED) </t>
  </si>
  <si>
    <t xml:space="preserve">GOLD COAST TOGOLAND (DELETED) </t>
  </si>
  <si>
    <t xml:space="preserve">SV-SZ,J4</t>
  </si>
  <si>
    <t xml:space="preserve">GREECE </t>
  </si>
  <si>
    <t xml:space="preserve">SV0BQ</t>
  </si>
  <si>
    <t xml:space="preserve">OX</t>
  </si>
  <si>
    <t xml:space="preserve">GREENLAND </t>
  </si>
  <si>
    <t xml:space="preserve">OX5BW</t>
  </si>
  <si>
    <t xml:space="preserve">J3</t>
  </si>
  <si>
    <t xml:space="preserve">GRENADA </t>
  </si>
  <si>
    <t xml:space="preserve">VP2GBL</t>
  </si>
  <si>
    <t xml:space="preserve">FG,TO</t>
  </si>
  <si>
    <t xml:space="preserve">GUADELOUPE </t>
  </si>
  <si>
    <t xml:space="preserve">FG7AT</t>
  </si>
  <si>
    <t xml:space="preserve">KH2</t>
  </si>
  <si>
    <t xml:space="preserve">GUAM </t>
  </si>
  <si>
    <t xml:space="preserve">KH2-KG6NAA</t>
  </si>
  <si>
    <t xml:space="preserve">KG4</t>
  </si>
  <si>
    <t xml:space="preserve">GUANTANAMO BAY </t>
  </si>
  <si>
    <t xml:space="preserve">KG4FX</t>
  </si>
  <si>
    <t xml:space="preserve">TG,TD</t>
  </si>
  <si>
    <t xml:space="preserve">GUATEMALA </t>
  </si>
  <si>
    <t xml:space="preserve">TG8KT</t>
  </si>
  <si>
    <t xml:space="preserve">GU,GP</t>
  </si>
  <si>
    <t xml:space="preserve">GUERNSEY </t>
  </si>
  <si>
    <t xml:space="preserve">GU3EJL</t>
  </si>
  <si>
    <t xml:space="preserve">3X</t>
  </si>
  <si>
    <t xml:space="preserve">GUINEA </t>
  </si>
  <si>
    <t xml:space="preserve">3X/VK4NIC</t>
  </si>
  <si>
    <t xml:space="preserve">J5</t>
  </si>
  <si>
    <t xml:space="preserve">GUINEA-BISSAU </t>
  </si>
  <si>
    <t xml:space="preserve">CR3-J5HTL</t>
  </si>
  <si>
    <t xml:space="preserve">8R</t>
  </si>
  <si>
    <t xml:space="preserve">GUYANA </t>
  </si>
  <si>
    <t xml:space="preserve">8R1G</t>
  </si>
  <si>
    <t xml:space="preserve">HH</t>
  </si>
  <si>
    <t xml:space="preserve">HAITI </t>
  </si>
  <si>
    <t xml:space="preserve">HH2WF</t>
  </si>
  <si>
    <t xml:space="preserve">KH6,7</t>
  </si>
  <si>
    <t xml:space="preserve">HAWAII </t>
  </si>
  <si>
    <t xml:space="preserve">KH6IJ</t>
  </si>
  <si>
    <t xml:space="preserve">VK0</t>
  </si>
  <si>
    <t xml:space="preserve">HEARD ISLAND </t>
  </si>
  <si>
    <t xml:space="preserve">VK0EK</t>
  </si>
  <si>
    <t xml:space="preserve">HQ,HR</t>
  </si>
  <si>
    <t xml:space="preserve">HONDURAS </t>
  </si>
  <si>
    <t xml:space="preserve">HR1KS</t>
  </si>
  <si>
    <t xml:space="preserve">VR</t>
  </si>
  <si>
    <t xml:space="preserve">HONG KONG </t>
  </si>
  <si>
    <t xml:space="preserve">VR2KF</t>
  </si>
  <si>
    <t xml:space="preserve">HA,HG</t>
  </si>
  <si>
    <t xml:space="preserve">HUNGARY </t>
  </si>
  <si>
    <t xml:space="preserve">HA0KLU</t>
  </si>
  <si>
    <t xml:space="preserve">TF</t>
  </si>
  <si>
    <t xml:space="preserve">ICELAND </t>
  </si>
  <si>
    <t xml:space="preserve">TF1MM</t>
  </si>
  <si>
    <t xml:space="preserve">IFNI (DELETED) </t>
  </si>
  <si>
    <t xml:space="preserve">VU</t>
  </si>
  <si>
    <t xml:space="preserve">INDIA </t>
  </si>
  <si>
    <t xml:space="preserve">VU2PAI</t>
  </si>
  <si>
    <t xml:space="preserve">YB-YH</t>
  </si>
  <si>
    <t xml:space="preserve">INDONESIA </t>
  </si>
  <si>
    <t xml:space="preserve">YB5QZ</t>
  </si>
  <si>
    <t xml:space="preserve">EP,EQ</t>
  </si>
  <si>
    <t xml:space="preserve">IRAN </t>
  </si>
  <si>
    <t xml:space="preserve">EP3HF</t>
  </si>
  <si>
    <t xml:space="preserve">YI</t>
  </si>
  <si>
    <t xml:space="preserve">IRAQ </t>
  </si>
  <si>
    <t xml:space="preserve">YI1RZ</t>
  </si>
  <si>
    <t xml:space="preserve">EI,EJ</t>
  </si>
  <si>
    <t xml:space="preserve">IRELAND </t>
  </si>
  <si>
    <t xml:space="preserve">EI9CB</t>
  </si>
  <si>
    <t xml:space="preserve">GD,GT</t>
  </si>
  <si>
    <t xml:space="preserve">ISLE OF MAN </t>
  </si>
  <si>
    <t xml:space="preserve">GD5DZ</t>
  </si>
  <si>
    <t xml:space="preserve">4X,4Z</t>
  </si>
  <si>
    <t xml:space="preserve">ISRAEL </t>
  </si>
  <si>
    <t xml:space="preserve">4Z4BK</t>
  </si>
  <si>
    <t xml:space="preserve">ITALIAN SOMALILAND (DELETED) </t>
  </si>
  <si>
    <t xml:space="preserve">I</t>
  </si>
  <si>
    <t xml:space="preserve">ITALY </t>
  </si>
  <si>
    <t xml:space="preserve">I0BNZ</t>
  </si>
  <si>
    <t xml:space="preserve">4U_ITU</t>
  </si>
  <si>
    <t xml:space="preserve">ITU HQ </t>
  </si>
  <si>
    <t xml:space="preserve">4U1ITU</t>
  </si>
  <si>
    <t xml:space="preserve">6Y</t>
  </si>
  <si>
    <t xml:space="preserve">JAMAICA </t>
  </si>
  <si>
    <t xml:space="preserve">6Y5/WA3SBW</t>
  </si>
  <si>
    <t xml:space="preserve">JX</t>
  </si>
  <si>
    <t xml:space="preserve">JAN MAYEN </t>
  </si>
  <si>
    <t xml:space="preserve">JX5O</t>
  </si>
  <si>
    <t xml:space="preserve">JA-JS,7J-7N</t>
  </si>
  <si>
    <t xml:space="preserve">JAPAN </t>
  </si>
  <si>
    <t xml:space="preserve">JH1OFW</t>
  </si>
  <si>
    <t xml:space="preserve">JAVA (DELETED) </t>
  </si>
  <si>
    <t xml:space="preserve">GJ,GH</t>
  </si>
  <si>
    <t xml:space="preserve">JERSEY </t>
  </si>
  <si>
    <t xml:space="preserve">MJ0AWR</t>
  </si>
  <si>
    <t xml:space="preserve">KH3</t>
  </si>
  <si>
    <t xml:space="preserve">JOHNSTON ISLAND </t>
  </si>
  <si>
    <t xml:space="preserve">KH3-KJ6BZ</t>
  </si>
  <si>
    <t xml:space="preserve">JY</t>
  </si>
  <si>
    <t xml:space="preserve">JORDAN </t>
  </si>
  <si>
    <t xml:space="preserve">JY4NE</t>
  </si>
  <si>
    <t xml:space="preserve">FT/J,E,TO</t>
  </si>
  <si>
    <t xml:space="preserve">JUAN DE NOVA, EUROPA </t>
  </si>
  <si>
    <t xml:space="preserve">FT4JA</t>
  </si>
  <si>
    <t xml:space="preserve">JUAN FERNANDEZ ISLAND </t>
  </si>
  <si>
    <t xml:space="preserve">CE0Z/UA4WHX</t>
  </si>
  <si>
    <t xml:space="preserve">UA2,RA2</t>
  </si>
  <si>
    <t xml:space="preserve">KALININGRAD </t>
  </si>
  <si>
    <t xml:space="preserve">UA2FL</t>
  </si>
  <si>
    <t xml:space="preserve">KAMARAN ISLANDS (DELETED) </t>
  </si>
  <si>
    <t xml:space="preserve">KARELO-FINNISH REP (DELETED) </t>
  </si>
  <si>
    <t xml:space="preserve">UN-UQ</t>
  </si>
  <si>
    <t xml:space="preserve">KAZAKHSTAN </t>
  </si>
  <si>
    <t xml:space="preserve">UN7QX</t>
  </si>
  <si>
    <t xml:space="preserve">5Y,5Z</t>
  </si>
  <si>
    <t xml:space="preserve">KENYA </t>
  </si>
  <si>
    <t xml:space="preserve">5Z4PP</t>
  </si>
  <si>
    <t xml:space="preserve">FT/X</t>
  </si>
  <si>
    <t xml:space="preserve">KERGUELEN ISLAND </t>
  </si>
  <si>
    <t xml:space="preserve">ZL8</t>
  </si>
  <si>
    <t xml:space="preserve">KERMADEC ISLAND </t>
  </si>
  <si>
    <t xml:space="preserve">ZL8X</t>
  </si>
  <si>
    <t xml:space="preserve">3DA</t>
  </si>
  <si>
    <t xml:space="preserve">KINGDOM OF ESWATINI </t>
  </si>
  <si>
    <t xml:space="preserve">3D6BP</t>
  </si>
  <si>
    <t xml:space="preserve">KH5K</t>
  </si>
  <si>
    <t xml:space="preserve">KINGMAN REEF (DELETED) </t>
  </si>
  <si>
    <t xml:space="preserve">KH7K</t>
  </si>
  <si>
    <t xml:space="preserve">KURE ISLAND </t>
  </si>
  <si>
    <t xml:space="preserve">KH7-KH6/K5LTH</t>
  </si>
  <si>
    <t xml:space="preserve">KURIA MURIA ISLAND (DELETED) </t>
  </si>
  <si>
    <t xml:space="preserve">9K</t>
  </si>
  <si>
    <t xml:space="preserve">KUWAIT </t>
  </si>
  <si>
    <t xml:space="preserve">9K2ZZ</t>
  </si>
  <si>
    <t xml:space="preserve">KUWAIT/SAUDI ARABIA NEUTRAL ZONE (DELETED) </t>
  </si>
  <si>
    <t xml:space="preserve">EX</t>
  </si>
  <si>
    <t xml:space="preserve">KYRGYZSTAN </t>
  </si>
  <si>
    <t xml:space="preserve">EX8MLE</t>
  </si>
  <si>
    <t xml:space="preserve">VU7</t>
  </si>
  <si>
    <t xml:space="preserve">LAKSHADWEEP ISLANDS </t>
  </si>
  <si>
    <t xml:space="preserve">VU7AG</t>
  </si>
  <si>
    <t xml:space="preserve">XW</t>
  </si>
  <si>
    <t xml:space="preserve">LAOS </t>
  </si>
  <si>
    <t xml:space="preserve">XW3DT</t>
  </si>
  <si>
    <t xml:space="preserve">YL</t>
  </si>
  <si>
    <t xml:space="preserve">LATVIA </t>
  </si>
  <si>
    <t xml:space="preserve">YL2BJ</t>
  </si>
  <si>
    <t xml:space="preserve">OD</t>
  </si>
  <si>
    <t xml:space="preserve">LEBANON </t>
  </si>
  <si>
    <t xml:space="preserve">OD5UE</t>
  </si>
  <si>
    <t xml:space="preserve">7P</t>
  </si>
  <si>
    <t xml:space="preserve">LESOTHO </t>
  </si>
  <si>
    <t xml:space="preserve">7P8BJ</t>
  </si>
  <si>
    <t xml:space="preserve">EL</t>
  </si>
  <si>
    <t xml:space="preserve">LIBERIA </t>
  </si>
  <si>
    <t xml:space="preserve">EL4D</t>
  </si>
  <si>
    <t xml:space="preserve">5A</t>
  </si>
  <si>
    <t xml:space="preserve">LIBYA </t>
  </si>
  <si>
    <t xml:space="preserve">5A1AL</t>
  </si>
  <si>
    <t xml:space="preserve">HB0</t>
  </si>
  <si>
    <t xml:space="preserve">LIECHTENSTEIN </t>
  </si>
  <si>
    <t xml:space="preserve">HB0/PC5A</t>
  </si>
  <si>
    <t xml:space="preserve">LY</t>
  </si>
  <si>
    <t xml:space="preserve">LITHUANIA </t>
  </si>
  <si>
    <t xml:space="preserve">UP-UK2BAS</t>
  </si>
  <si>
    <t xml:space="preserve">VK9L</t>
  </si>
  <si>
    <t xml:space="preserve">LORD HOWE ISLAND </t>
  </si>
  <si>
    <t xml:space="preserve">VK9LA</t>
  </si>
  <si>
    <t xml:space="preserve">LX</t>
  </si>
  <si>
    <t xml:space="preserve">LUXEMBOURG </t>
  </si>
  <si>
    <t xml:space="preserve">LX1GH</t>
  </si>
  <si>
    <t xml:space="preserve">XX9</t>
  </si>
  <si>
    <t xml:space="preserve">MACAO </t>
  </si>
  <si>
    <t xml:space="preserve">XX9R</t>
  </si>
  <si>
    <t xml:space="preserve">MACQUARIE ISLAND </t>
  </si>
  <si>
    <t xml:space="preserve">5R</t>
  </si>
  <si>
    <t xml:space="preserve">MADAGASCAR </t>
  </si>
  <si>
    <t xml:space="preserve">5R8IC</t>
  </si>
  <si>
    <t xml:space="preserve">CT3</t>
  </si>
  <si>
    <t xml:space="preserve">MADEIRA ISLANDS </t>
  </si>
  <si>
    <t xml:space="preserve">CT3/K6HNZ</t>
  </si>
  <si>
    <t xml:space="preserve">7Q</t>
  </si>
  <si>
    <t xml:space="preserve">MALAWI </t>
  </si>
  <si>
    <t xml:space="preserve">7Q7HB</t>
  </si>
  <si>
    <t xml:space="preserve">MALAYA (DELETED) </t>
  </si>
  <si>
    <t xml:space="preserve">8Q</t>
  </si>
  <si>
    <t xml:space="preserve">MALDIVES </t>
  </si>
  <si>
    <t xml:space="preserve">8Q7EJ</t>
  </si>
  <si>
    <t xml:space="preserve">TZ</t>
  </si>
  <si>
    <t xml:space="preserve">MALI </t>
  </si>
  <si>
    <t xml:space="preserve">TZ6BB</t>
  </si>
  <si>
    <t xml:space="preserve">HK0</t>
  </si>
  <si>
    <t xml:space="preserve">MALPELO ISLAND </t>
  </si>
  <si>
    <t xml:space="preserve">HK0NA</t>
  </si>
  <si>
    <t xml:space="preserve">9H</t>
  </si>
  <si>
    <t xml:space="preserve">MALTA </t>
  </si>
  <si>
    <t xml:space="preserve">9H1FQ</t>
  </si>
  <si>
    <t xml:space="preserve">MALYJ VYSOTSKIJ ISLAND (DELETED) </t>
  </si>
  <si>
    <t xml:space="preserve">MANCHURIA (DELETED) </t>
  </si>
  <si>
    <t xml:space="preserve">KH0</t>
  </si>
  <si>
    <t xml:space="preserve">MARIANA ISLANDS </t>
  </si>
  <si>
    <t xml:space="preserve">KH0-KG6RL</t>
  </si>
  <si>
    <t xml:space="preserve">OJ0</t>
  </si>
  <si>
    <t xml:space="preserve">MARKET REEF </t>
  </si>
  <si>
    <t xml:space="preserve">OJ0B</t>
  </si>
  <si>
    <t xml:space="preserve">MARQUESAS ISLANDS </t>
  </si>
  <si>
    <t xml:space="preserve">TX5SPM</t>
  </si>
  <si>
    <t xml:space="preserve">V7</t>
  </si>
  <si>
    <t xml:space="preserve">MARSHALL ISLANDS </t>
  </si>
  <si>
    <t xml:space="preserve">KX6BU</t>
  </si>
  <si>
    <t xml:space="preserve">FM,TO</t>
  </si>
  <si>
    <t xml:space="preserve">MARTINIQUE </t>
  </si>
  <si>
    <t xml:space="preserve">FM7AN</t>
  </si>
  <si>
    <t xml:space="preserve">5T</t>
  </si>
  <si>
    <t xml:space="preserve">MAURITANIA </t>
  </si>
  <si>
    <t xml:space="preserve">5T0JL</t>
  </si>
  <si>
    <t xml:space="preserve">3B8</t>
  </si>
  <si>
    <t xml:space="preserve">MAURITIUS ISLAND </t>
  </si>
  <si>
    <t xml:space="preserve">3B8FQ</t>
  </si>
  <si>
    <t xml:space="preserve">FH,TO</t>
  </si>
  <si>
    <t xml:space="preserve">MAYOTTE ISLAND </t>
  </si>
  <si>
    <t xml:space="preserve">TO2FH</t>
  </si>
  <si>
    <t xml:space="preserve">VK9M</t>
  </si>
  <si>
    <t xml:space="preserve">MELLISH REEF </t>
  </si>
  <si>
    <t xml:space="preserve">VK9MT</t>
  </si>
  <si>
    <t xml:space="preserve">XA-XI</t>
  </si>
  <si>
    <t xml:space="preserve">MEXICO </t>
  </si>
  <si>
    <t xml:space="preserve">XE1EF</t>
  </si>
  <si>
    <t xml:space="preserve">V6</t>
  </si>
  <si>
    <t xml:space="preserve">MICRONESIA </t>
  </si>
  <si>
    <t xml:space="preserve">V63JX</t>
  </si>
  <si>
    <t xml:space="preserve">KH4</t>
  </si>
  <si>
    <t xml:space="preserve">MIDWAY ISLAND </t>
  </si>
  <si>
    <t xml:space="preserve">KH4-KM6EA</t>
  </si>
  <si>
    <t xml:space="preserve">JD1</t>
  </si>
  <si>
    <t xml:space="preserve">MINAMI TORISHIMA </t>
  </si>
  <si>
    <t xml:space="preserve">JG8NQJ/JD1</t>
  </si>
  <si>
    <t xml:space="preserve">MINERVA REEF (DELETED) </t>
  </si>
  <si>
    <t xml:space="preserve">ER</t>
  </si>
  <si>
    <t xml:space="preserve">MOLDOVA </t>
  </si>
  <si>
    <t xml:space="preserve">ER4DX</t>
  </si>
  <si>
    <t xml:space="preserve">3A</t>
  </si>
  <si>
    <t xml:space="preserve">MONACO </t>
  </si>
  <si>
    <t xml:space="preserve">3A2LF</t>
  </si>
  <si>
    <t xml:space="preserve">JT-JV</t>
  </si>
  <si>
    <t xml:space="preserve">MONGOLIA </t>
  </si>
  <si>
    <t xml:space="preserve">JT1BV</t>
  </si>
  <si>
    <t xml:space="preserve">4O</t>
  </si>
  <si>
    <t xml:space="preserve">MONTENEGRO </t>
  </si>
  <si>
    <t xml:space="preserve">4O3A</t>
  </si>
  <si>
    <t xml:space="preserve">VP2M</t>
  </si>
  <si>
    <t xml:space="preserve">MONTSERRAT </t>
  </si>
  <si>
    <t xml:space="preserve">VP2MYA</t>
  </si>
  <si>
    <t xml:space="preserve">CN</t>
  </si>
  <si>
    <t xml:space="preserve">MOROCCO </t>
  </si>
  <si>
    <t xml:space="preserve">CN8CO</t>
  </si>
  <si>
    <t xml:space="preserve">SV/A</t>
  </si>
  <si>
    <t xml:space="preserve">MOUNT ATHOS </t>
  </si>
  <si>
    <t xml:space="preserve">SV2ASP/A</t>
  </si>
  <si>
    <t xml:space="preserve">C8,C9</t>
  </si>
  <si>
    <t xml:space="preserve">MOZAMBIQUE </t>
  </si>
  <si>
    <t xml:space="preserve">C91TX</t>
  </si>
  <si>
    <t xml:space="preserve">XY,XZ</t>
  </si>
  <si>
    <t xml:space="preserve">MYANMAR </t>
  </si>
  <si>
    <t xml:space="preserve">XZ1J</t>
  </si>
  <si>
    <t xml:space="preserve">V5</t>
  </si>
  <si>
    <t xml:space="preserve">NAMIBIA </t>
  </si>
  <si>
    <t xml:space="preserve">ZS3HL</t>
  </si>
  <si>
    <t xml:space="preserve">C2</t>
  </si>
  <si>
    <t xml:space="preserve">NAURU </t>
  </si>
  <si>
    <t xml:space="preserve">C29ED</t>
  </si>
  <si>
    <t xml:space="preserve">KP1</t>
  </si>
  <si>
    <t xml:space="preserve">NAVASSA ISLAND </t>
  </si>
  <si>
    <t xml:space="preserve">K1N</t>
  </si>
  <si>
    <t xml:space="preserve">9N</t>
  </si>
  <si>
    <t xml:space="preserve">NEPAL </t>
  </si>
  <si>
    <t xml:space="preserve">9N7MD</t>
  </si>
  <si>
    <t xml:space="preserve">PA-PI</t>
  </si>
  <si>
    <t xml:space="preserve">NETHERLANDS </t>
  </si>
  <si>
    <t xml:space="preserve">PA0JVN</t>
  </si>
  <si>
    <t xml:space="preserve">NETHERLANDS BORNEO (DELETED) </t>
  </si>
  <si>
    <t xml:space="preserve">NETHERLANDS N GUINEA (DELETED) </t>
  </si>
  <si>
    <t xml:space="preserve">NEW CALEDONIA </t>
  </si>
  <si>
    <t xml:space="preserve">FK8BQ</t>
  </si>
  <si>
    <t xml:space="preserve">ZL-ZM</t>
  </si>
  <si>
    <t xml:space="preserve">NEW ZEALAND </t>
  </si>
  <si>
    <t xml:space="preserve">ZL3JC</t>
  </si>
  <si>
    <t xml:space="preserve">ZL9</t>
  </si>
  <si>
    <t xml:space="preserve">NEW ZEALAND SUBANTARCTIC ISLANDS </t>
  </si>
  <si>
    <t xml:space="preserve">ZL9HR</t>
  </si>
  <si>
    <t xml:space="preserve">NEWFOUNDLAND LABRADOR (DELETED) </t>
  </si>
  <si>
    <t xml:space="preserve">YN,H6-7,HT</t>
  </si>
  <si>
    <t xml:space="preserve">NICARAGUA </t>
  </si>
  <si>
    <t xml:space="preserve">YN1CA</t>
  </si>
  <si>
    <t xml:space="preserve">5U</t>
  </si>
  <si>
    <t xml:space="preserve">NIGER </t>
  </si>
  <si>
    <t xml:space="preserve">5U9C</t>
  </si>
  <si>
    <t xml:space="preserve">5N</t>
  </si>
  <si>
    <t xml:space="preserve">NIGERIA </t>
  </si>
  <si>
    <t xml:space="preserve">5N6ATT</t>
  </si>
  <si>
    <t xml:space="preserve">E6</t>
  </si>
  <si>
    <t xml:space="preserve">NIUE </t>
  </si>
  <si>
    <t xml:space="preserve">ZK2ZZ</t>
  </si>
  <si>
    <t xml:space="preserve">VK9N</t>
  </si>
  <si>
    <t xml:space="preserve">NORFOLK ISLAND </t>
  </si>
  <si>
    <t xml:space="preserve">VK9NS</t>
  </si>
  <si>
    <t xml:space="preserve">E5</t>
  </si>
  <si>
    <t xml:space="preserve">NORTH COOK ISLANDS </t>
  </si>
  <si>
    <t xml:space="preserve">E51MAN</t>
  </si>
  <si>
    <t xml:space="preserve">Z3</t>
  </si>
  <si>
    <t xml:space="preserve">NORTH MACEDONIA </t>
  </si>
  <si>
    <t xml:space="preserve">Z32XX</t>
  </si>
  <si>
    <t xml:space="preserve">GI,GN</t>
  </si>
  <si>
    <t xml:space="preserve">NORTHERN IRELAND </t>
  </si>
  <si>
    <t xml:space="preserve">GI3CVH</t>
  </si>
  <si>
    <t xml:space="preserve">LA-LN</t>
  </si>
  <si>
    <t xml:space="preserve">NORWAY </t>
  </si>
  <si>
    <t xml:space="preserve">LA7DB</t>
  </si>
  <si>
    <t xml:space="preserve">OGASAWARA </t>
  </si>
  <si>
    <t xml:space="preserve">JD1BLY</t>
  </si>
  <si>
    <t xml:space="preserve">OKINAWA (DELETED) </t>
  </si>
  <si>
    <t xml:space="preserve">OKINO TORI-SHIMA (DELETED) </t>
  </si>
  <si>
    <t xml:space="preserve">A4</t>
  </si>
  <si>
    <t xml:space="preserve">OMAN </t>
  </si>
  <si>
    <t xml:space="preserve">A45XR</t>
  </si>
  <si>
    <t xml:space="preserve">AP</t>
  </si>
  <si>
    <t xml:space="preserve">PAKISTAN </t>
  </si>
  <si>
    <t xml:space="preserve">AP2NK</t>
  </si>
  <si>
    <t xml:space="preserve">T8</t>
  </si>
  <si>
    <t xml:space="preserve">PALAU </t>
  </si>
  <si>
    <t xml:space="preserve">T88CC</t>
  </si>
  <si>
    <t xml:space="preserve">E4</t>
  </si>
  <si>
    <t xml:space="preserve">PALESTINE </t>
  </si>
  <si>
    <t xml:space="preserve">E4X</t>
  </si>
  <si>
    <t xml:space="preserve">PALESTINE (DELETED) </t>
  </si>
  <si>
    <t xml:space="preserve">KH5</t>
  </si>
  <si>
    <t xml:space="preserve">PALMYRA &amp; JARVIS ISLANDS </t>
  </si>
  <si>
    <t xml:space="preserve">K5P</t>
  </si>
  <si>
    <t xml:space="preserve">HO,HP</t>
  </si>
  <si>
    <t xml:space="preserve">PANAMA </t>
  </si>
  <si>
    <t xml:space="preserve">HP1XMF</t>
  </si>
  <si>
    <t xml:space="preserve">P2</t>
  </si>
  <si>
    <t xml:space="preserve">PAPUA NEW GUINEA </t>
  </si>
  <si>
    <t xml:space="preserve">P29NO</t>
  </si>
  <si>
    <t xml:space="preserve">PAPUA TERRITORY (DELETED) </t>
  </si>
  <si>
    <t xml:space="preserve">P29FV</t>
  </si>
  <si>
    <t xml:space="preserve">ZP</t>
  </si>
  <si>
    <t xml:space="preserve">PARAGUAY </t>
  </si>
  <si>
    <t xml:space="preserve">ZP/WA2LEY</t>
  </si>
  <si>
    <t xml:space="preserve">PENGUIN ISLANDS (DELETED) </t>
  </si>
  <si>
    <t xml:space="preserve">PEOPLE'S DEM REP OF YEMEN (DELETED) </t>
  </si>
  <si>
    <t xml:space="preserve">OA-OC</t>
  </si>
  <si>
    <t xml:space="preserve">PERU </t>
  </si>
  <si>
    <t xml:space="preserve">OA4XW</t>
  </si>
  <si>
    <t xml:space="preserve">PETER 1 ISLAND </t>
  </si>
  <si>
    <t xml:space="preserve">DU-DZ,4D-4I</t>
  </si>
  <si>
    <t xml:space="preserve">PHILIPPINES </t>
  </si>
  <si>
    <t xml:space="preserve">DU/KP4KK</t>
  </si>
  <si>
    <t xml:space="preserve">PITCAIRN ISLAND </t>
  </si>
  <si>
    <t xml:space="preserve">VP6T</t>
  </si>
  <si>
    <t xml:space="preserve">SN-SR</t>
  </si>
  <si>
    <t xml:space="preserve">POLAND </t>
  </si>
  <si>
    <t xml:space="preserve">SP2BA</t>
  </si>
  <si>
    <t xml:space="preserve">CT</t>
  </si>
  <si>
    <t xml:space="preserve">PORTUGAL </t>
  </si>
  <si>
    <t xml:space="preserve">CT1UE</t>
  </si>
  <si>
    <t xml:space="preserve">PORTUGUESE TIMOR (DELETED) </t>
  </si>
  <si>
    <t xml:space="preserve">BV9P</t>
  </si>
  <si>
    <t xml:space="preserve">PRATAS ISLAND </t>
  </si>
  <si>
    <t xml:space="preserve">ZS8</t>
  </si>
  <si>
    <t xml:space="preserve">PRINCE EDWARD &amp; MARION ISLANDS </t>
  </si>
  <si>
    <t xml:space="preserve">ZS8C</t>
  </si>
  <si>
    <t xml:space="preserve">KP3,4</t>
  </si>
  <si>
    <t xml:space="preserve">PUERTO RICO </t>
  </si>
  <si>
    <t xml:space="preserve">KP4DHD</t>
  </si>
  <si>
    <t xml:space="preserve">A7</t>
  </si>
  <si>
    <t xml:space="preserve">QATAR </t>
  </si>
  <si>
    <t xml:space="preserve">A71BU</t>
  </si>
  <si>
    <t xml:space="preserve">HL,6K-6N</t>
  </si>
  <si>
    <t xml:space="preserve">REPUBLIC OF KOREA </t>
  </si>
  <si>
    <t xml:space="preserve">HM1AQ</t>
  </si>
  <si>
    <t xml:space="preserve">Z61</t>
  </si>
  <si>
    <t xml:space="preserve">REPUBLIC OF KOSOVO </t>
  </si>
  <si>
    <t xml:space="preserve">Z61DX</t>
  </si>
  <si>
    <t xml:space="preserve">ZR-ZU</t>
  </si>
  <si>
    <t xml:space="preserve">REPUBLIC OF SOUTH AFRICA </t>
  </si>
  <si>
    <t xml:space="preserve">ZS5LB</t>
  </si>
  <si>
    <t xml:space="preserve">Z8</t>
  </si>
  <si>
    <t xml:space="preserve">REPUBLIC OF SOUTH SUDAN </t>
  </si>
  <si>
    <t xml:space="preserve">ST0R</t>
  </si>
  <si>
    <t xml:space="preserve">TN</t>
  </si>
  <si>
    <t xml:space="preserve">REPUBLIC OF THE CONGO </t>
  </si>
  <si>
    <t xml:space="preserve">TN2T</t>
  </si>
  <si>
    <t xml:space="preserve">FR,TO</t>
  </si>
  <si>
    <t xml:space="preserve">REUNION ISLAND </t>
  </si>
  <si>
    <t xml:space="preserve">FR/DJ7RJ</t>
  </si>
  <si>
    <t xml:space="preserve">XA4-XI4</t>
  </si>
  <si>
    <t xml:space="preserve">REVILLAGIGEDO </t>
  </si>
  <si>
    <t xml:space="preserve">XF4MDX</t>
  </si>
  <si>
    <t xml:space="preserve">3B9</t>
  </si>
  <si>
    <t xml:space="preserve">RODRIGUEZ ISLAND </t>
  </si>
  <si>
    <t xml:space="preserve">3B9SP</t>
  </si>
  <si>
    <t xml:space="preserve">YO-YR</t>
  </si>
  <si>
    <t xml:space="preserve">ROMANIA </t>
  </si>
  <si>
    <t xml:space="preserve">YO7ARZ</t>
  </si>
  <si>
    <t xml:space="preserve">ROTUMA </t>
  </si>
  <si>
    <t xml:space="preserve">3D2R</t>
  </si>
  <si>
    <t xml:space="preserve">RUANDA-URUNDI (DELETED) </t>
  </si>
  <si>
    <t xml:space="preserve">9X</t>
  </si>
  <si>
    <t xml:space="preserve">RWANDA </t>
  </si>
  <si>
    <t xml:space="preserve">9X5VA</t>
  </si>
  <si>
    <t xml:space="preserve">SAAR (DELETED) </t>
  </si>
  <si>
    <t xml:space="preserve">PJ5,6</t>
  </si>
  <si>
    <t xml:space="preserve">SABA &amp; SAINT EUSTATIUS </t>
  </si>
  <si>
    <t xml:space="preserve">PJ6A</t>
  </si>
  <si>
    <t xml:space="preserve">CY0</t>
  </si>
  <si>
    <t xml:space="preserve">SABLE ISLAND </t>
  </si>
  <si>
    <t xml:space="preserve">VX9A</t>
  </si>
  <si>
    <t xml:space="preserve">FJ,TO</t>
  </si>
  <si>
    <t xml:space="preserve">SAINT BARTHELEMY </t>
  </si>
  <si>
    <t xml:space="preserve">FJ/VE3EY</t>
  </si>
  <si>
    <t xml:space="preserve">ZD7</t>
  </si>
  <si>
    <t xml:space="preserve">SAINT HELENA </t>
  </si>
  <si>
    <t xml:space="preserve">ZD7FT</t>
  </si>
  <si>
    <t xml:space="preserve">V4</t>
  </si>
  <si>
    <t xml:space="preserve">SAINT KITTS &amp; NEVIS </t>
  </si>
  <si>
    <t xml:space="preserve">V44-VP2KJ</t>
  </si>
  <si>
    <t xml:space="preserve">J6</t>
  </si>
  <si>
    <t xml:space="preserve">SAINT LUCIA </t>
  </si>
  <si>
    <t xml:space="preserve">VP2LAW</t>
  </si>
  <si>
    <t xml:space="preserve">FS,TO</t>
  </si>
  <si>
    <t xml:space="preserve">SAINT MARTIN </t>
  </si>
  <si>
    <t xml:space="preserve">FS-FG0AYO</t>
  </si>
  <si>
    <t xml:space="preserve">CY9</t>
  </si>
  <si>
    <t xml:space="preserve">SAINT PAUL ISLAND </t>
  </si>
  <si>
    <t xml:space="preserve">CY9M</t>
  </si>
  <si>
    <t xml:space="preserve">PP0-PY0S</t>
  </si>
  <si>
    <t xml:space="preserve">SAINT PETER AND PAUL ROCKS </t>
  </si>
  <si>
    <t xml:space="preserve">PT0S</t>
  </si>
  <si>
    <t xml:space="preserve">FP</t>
  </si>
  <si>
    <t xml:space="preserve">SAINT PIERRE &amp; MIQUELON </t>
  </si>
  <si>
    <t xml:space="preserve">FP0XX</t>
  </si>
  <si>
    <t xml:space="preserve">J8</t>
  </si>
  <si>
    <t xml:space="preserve">SAINT VINCENT </t>
  </si>
  <si>
    <t xml:space="preserve">VP2SPI</t>
  </si>
  <si>
    <t xml:space="preserve">5W</t>
  </si>
  <si>
    <t xml:space="preserve">SAMOA </t>
  </si>
  <si>
    <t xml:space="preserve">5W1AL</t>
  </si>
  <si>
    <t xml:space="preserve">SAN ANDRES ISLAND </t>
  </si>
  <si>
    <t xml:space="preserve">HK0BKX</t>
  </si>
  <si>
    <t xml:space="preserve">SAN FELIX ISLAND </t>
  </si>
  <si>
    <t xml:space="preserve">T7</t>
  </si>
  <si>
    <t xml:space="preserve">SAN MARINO </t>
  </si>
  <si>
    <t xml:space="preserve">T77C</t>
  </si>
  <si>
    <t xml:space="preserve">S9</t>
  </si>
  <si>
    <t xml:space="preserve">SAO TOME &amp; PRINCIPE </t>
  </si>
  <si>
    <t xml:space="preserve">S9DX</t>
  </si>
  <si>
    <t xml:space="preserve">SARAWAK (DELETED) </t>
  </si>
  <si>
    <t xml:space="preserve">IS0,IM0</t>
  </si>
  <si>
    <t xml:space="preserve">SARDINIA </t>
  </si>
  <si>
    <t xml:space="preserve">IS0MVE</t>
  </si>
  <si>
    <t xml:space="preserve">HZ</t>
  </si>
  <si>
    <t xml:space="preserve">SAUDI ARABIA </t>
  </si>
  <si>
    <t xml:space="preserve">HZ1AB</t>
  </si>
  <si>
    <t xml:space="preserve">SAUDI ARABIA/IRAQ NEUTRAL ZONE (DELETED) </t>
  </si>
  <si>
    <t xml:space="preserve">BS7</t>
  </si>
  <si>
    <t xml:space="preserve">SCARBOROUGH REEF </t>
  </si>
  <si>
    <t xml:space="preserve">GM,GS</t>
  </si>
  <si>
    <t xml:space="preserve">SCOTLAND </t>
  </si>
  <si>
    <t xml:space="preserve">GM4CHX</t>
  </si>
  <si>
    <t xml:space="preserve">6V,6W</t>
  </si>
  <si>
    <t xml:space="preserve">SENEGAL </t>
  </si>
  <si>
    <t xml:space="preserve">6W8AL</t>
  </si>
  <si>
    <t xml:space="preserve">YT,YU</t>
  </si>
  <si>
    <t xml:space="preserve">SERBIA </t>
  </si>
  <si>
    <t xml:space="preserve">YU2BQR</t>
  </si>
  <si>
    <t xml:space="preserve">SERRANA BANK &amp; RONCADOR CAY (DELETED) </t>
  </si>
  <si>
    <t xml:space="preserve">HK0AA</t>
  </si>
  <si>
    <t xml:space="preserve">S7</t>
  </si>
  <si>
    <t xml:space="preserve">SEYCHELLES ISLANDS </t>
  </si>
  <si>
    <t xml:space="preserve">VQ9DC</t>
  </si>
  <si>
    <t xml:space="preserve">9L</t>
  </si>
  <si>
    <t xml:space="preserve">SIERRA LEONE </t>
  </si>
  <si>
    <t xml:space="preserve">9L7NS</t>
  </si>
  <si>
    <t xml:space="preserve">SIKKIM (DELETED) </t>
  </si>
  <si>
    <t xml:space="preserve">9V</t>
  </si>
  <si>
    <t xml:space="preserve">SINGAPORE </t>
  </si>
  <si>
    <t xml:space="preserve">9V1YC</t>
  </si>
  <si>
    <t xml:space="preserve">PJ7</t>
  </si>
  <si>
    <t xml:space="preserve">SINT MAARTEN </t>
  </si>
  <si>
    <t xml:space="preserve">PJ7E</t>
  </si>
  <si>
    <t xml:space="preserve">SINT MAARTEN, SABA, SAINT EUSTATIUS (DELETED) </t>
  </si>
  <si>
    <t xml:space="preserve">PJ8SE</t>
  </si>
  <si>
    <t xml:space="preserve">OM</t>
  </si>
  <si>
    <t xml:space="preserve">SLOVAK REPUBLIC </t>
  </si>
  <si>
    <t xml:space="preserve">OM5DP</t>
  </si>
  <si>
    <t xml:space="preserve">S5</t>
  </si>
  <si>
    <t xml:space="preserve">SLOVENIA </t>
  </si>
  <si>
    <t xml:space="preserve">S50S</t>
  </si>
  <si>
    <t xml:space="preserve">H4</t>
  </si>
  <si>
    <t xml:space="preserve">SOLOMON ISLANDS </t>
  </si>
  <si>
    <t xml:space="preserve">VR4DX</t>
  </si>
  <si>
    <t xml:space="preserve">T5,6O</t>
  </si>
  <si>
    <t xml:space="preserve">SOMALIA </t>
  </si>
  <si>
    <t xml:space="preserve">6O0CW</t>
  </si>
  <si>
    <t xml:space="preserve">SOUTH COOK ISLANDS </t>
  </si>
  <si>
    <t xml:space="preserve">ZK1DA</t>
  </si>
  <si>
    <t xml:space="preserve">VP8,LU</t>
  </si>
  <si>
    <t xml:space="preserve">SOUTH GEORGIA ISLAND </t>
  </si>
  <si>
    <t xml:space="preserve">VP8SGI</t>
  </si>
  <si>
    <t xml:space="preserve">SOUTH ORKNEY ISLANDS </t>
  </si>
  <si>
    <t xml:space="preserve">VP8ORK</t>
  </si>
  <si>
    <t xml:space="preserve">SOUTH SANDWICH ISLANDS </t>
  </si>
  <si>
    <t xml:space="preserve">VP8STI</t>
  </si>
  <si>
    <t xml:space="preserve">VP8,LU,CE9,HF0,4K1</t>
  </si>
  <si>
    <t xml:space="preserve">SOUTH SHETLAND ISLANDS </t>
  </si>
  <si>
    <t xml:space="preserve">RI1ANF</t>
  </si>
  <si>
    <t xml:space="preserve">SOUTHERN SUDAN (DELETED) </t>
  </si>
  <si>
    <t xml:space="preserve">1A</t>
  </si>
  <si>
    <t xml:space="preserve">SOVEREIGN MILITARY ORDER OF MALTA </t>
  </si>
  <si>
    <t xml:space="preserve">1A0C</t>
  </si>
  <si>
    <t xml:space="preserve">EA-EH</t>
  </si>
  <si>
    <t xml:space="preserve">SPAIN </t>
  </si>
  <si>
    <t xml:space="preserve">EA3SF</t>
  </si>
  <si>
    <t xml:space="preserve">9M4</t>
  </si>
  <si>
    <t xml:space="preserve">SPRATLY ISLANDS </t>
  </si>
  <si>
    <t xml:space="preserve">9M4SLL</t>
  </si>
  <si>
    <t xml:space="preserve">4S</t>
  </si>
  <si>
    <t xml:space="preserve">SRI LANKA </t>
  </si>
  <si>
    <t xml:space="preserve">4S7KM</t>
  </si>
  <si>
    <t xml:space="preserve">ST</t>
  </si>
  <si>
    <t xml:space="preserve">SUDAN </t>
  </si>
  <si>
    <t xml:space="preserve">ST2AR</t>
  </si>
  <si>
    <t xml:space="preserve">SUMATRA (DELETED) </t>
  </si>
  <si>
    <t xml:space="preserve">PZ</t>
  </si>
  <si>
    <t xml:space="preserve">SURINAME </t>
  </si>
  <si>
    <t xml:space="preserve">PZ0CJ</t>
  </si>
  <si>
    <t xml:space="preserve">JW</t>
  </si>
  <si>
    <t xml:space="preserve">SVALBARD </t>
  </si>
  <si>
    <t xml:space="preserve">JW5NM</t>
  </si>
  <si>
    <t xml:space="preserve">SWAINS ISLAND </t>
  </si>
  <si>
    <t xml:space="preserve">NH8S</t>
  </si>
  <si>
    <t xml:space="preserve">SWAN ISLAND (DELETED) </t>
  </si>
  <si>
    <t xml:space="preserve">SA-SM,7S,8S</t>
  </si>
  <si>
    <t xml:space="preserve">SWEDEN </t>
  </si>
  <si>
    <t xml:space="preserve">SM6CKU</t>
  </si>
  <si>
    <t xml:space="preserve">HB</t>
  </si>
  <si>
    <t xml:space="preserve">SWITZERLAND </t>
  </si>
  <si>
    <t xml:space="preserve">HB9AHS</t>
  </si>
  <si>
    <t xml:space="preserve">YK</t>
  </si>
  <si>
    <t xml:space="preserve">SYRIA </t>
  </si>
  <si>
    <t xml:space="preserve">YK/OE5JTL</t>
  </si>
  <si>
    <t xml:space="preserve">BU-BX</t>
  </si>
  <si>
    <t xml:space="preserve">TAIWAN </t>
  </si>
  <si>
    <t xml:space="preserve">BX2AC</t>
  </si>
  <si>
    <t xml:space="preserve">EY</t>
  </si>
  <si>
    <t xml:space="preserve">TAJIKISTAN </t>
  </si>
  <si>
    <t xml:space="preserve">EY8MM</t>
  </si>
  <si>
    <t xml:space="preserve">TANGIER (DELETED) </t>
  </si>
  <si>
    <t xml:space="preserve">5H,5I</t>
  </si>
  <si>
    <t xml:space="preserve">TANZANIA </t>
  </si>
  <si>
    <t xml:space="preserve">5H3RK</t>
  </si>
  <si>
    <t xml:space="preserve">H40</t>
  </si>
  <si>
    <t xml:space="preserve">TEMOTU PROVINCE </t>
  </si>
  <si>
    <t xml:space="preserve">H40T</t>
  </si>
  <si>
    <t xml:space="preserve">TERRITORY OF NEW GUINEA (DELETED) </t>
  </si>
  <si>
    <t xml:space="preserve">HS,E2</t>
  </si>
  <si>
    <t xml:space="preserve">THAILAND </t>
  </si>
  <si>
    <t xml:space="preserve">E21EJC</t>
  </si>
  <si>
    <t xml:space="preserve">C5</t>
  </si>
  <si>
    <t xml:space="preserve">THE GAMBIA </t>
  </si>
  <si>
    <t xml:space="preserve">ZD3X</t>
  </si>
  <si>
    <t xml:space="preserve">TIBET (DELETED) </t>
  </si>
  <si>
    <t xml:space="preserve">4W</t>
  </si>
  <si>
    <t xml:space="preserve">TIMOR - LESTE </t>
  </si>
  <si>
    <t xml:space="preserve">4W6A</t>
  </si>
  <si>
    <t xml:space="preserve">5V</t>
  </si>
  <si>
    <t xml:space="preserve">TOGO </t>
  </si>
  <si>
    <t xml:space="preserve">5V7WT</t>
  </si>
  <si>
    <t xml:space="preserve">ZK3</t>
  </si>
  <si>
    <t xml:space="preserve">TOKELAU ISLANDS </t>
  </si>
  <si>
    <t xml:space="preserve">ZK3T</t>
  </si>
  <si>
    <t xml:space="preserve">A3</t>
  </si>
  <si>
    <t xml:space="preserve">TONGA </t>
  </si>
  <si>
    <t xml:space="preserve">A35AK</t>
  </si>
  <si>
    <t xml:space="preserve">TRIESTE (DELETED) </t>
  </si>
  <si>
    <t xml:space="preserve">PP0-PY0T</t>
  </si>
  <si>
    <t xml:space="preserve">TRINDADE &amp; MARTIM VAZ ISLANDS </t>
  </si>
  <si>
    <t xml:space="preserve">PQ0T</t>
  </si>
  <si>
    <t xml:space="preserve">9Y,9Z</t>
  </si>
  <si>
    <t xml:space="preserve">TRINIDAD &amp; TOBAGO </t>
  </si>
  <si>
    <t xml:space="preserve">9Y4T</t>
  </si>
  <si>
    <t xml:space="preserve">ZD9</t>
  </si>
  <si>
    <t xml:space="preserve">TRISTAN DA CUNHA &amp; GOUGH ISLANDS </t>
  </si>
  <si>
    <t xml:space="preserve">ZD9UW</t>
  </si>
  <si>
    <t xml:space="preserve">FT/T,TO</t>
  </si>
  <si>
    <t xml:space="preserve">TROMELIN ISLAND </t>
  </si>
  <si>
    <t xml:space="preserve">FT4TA</t>
  </si>
  <si>
    <t xml:space="preserve">3V</t>
  </si>
  <si>
    <t xml:space="preserve">TUNISIA </t>
  </si>
  <si>
    <t xml:space="preserve">3V3S</t>
  </si>
  <si>
    <t xml:space="preserve">TA-TC</t>
  </si>
  <si>
    <t xml:space="preserve">TURKEY </t>
  </si>
  <si>
    <t xml:space="preserve">TA2DS</t>
  </si>
  <si>
    <t xml:space="preserve">EZ</t>
  </si>
  <si>
    <t xml:space="preserve">TURKMENISTAN </t>
  </si>
  <si>
    <t xml:space="preserve">VP5</t>
  </si>
  <si>
    <t xml:space="preserve">TURKS &amp; CAICOS ISLANDS </t>
  </si>
  <si>
    <t xml:space="preserve">VP5DD</t>
  </si>
  <si>
    <t xml:space="preserve">T2</t>
  </si>
  <si>
    <t xml:space="preserve">TUVALU </t>
  </si>
  <si>
    <t xml:space="preserve">T27A</t>
  </si>
  <si>
    <t xml:space="preserve">ZC4</t>
  </si>
  <si>
    <t xml:space="preserve">U K BASES ON CYPRUS </t>
  </si>
  <si>
    <t xml:space="preserve">ZC4VJ</t>
  </si>
  <si>
    <t xml:space="preserve">5X</t>
  </si>
  <si>
    <t xml:space="preserve">UGANDA </t>
  </si>
  <si>
    <t xml:space="preserve">5X1NH</t>
  </si>
  <si>
    <t xml:space="preserve">UR-UZ,EM-EO</t>
  </si>
  <si>
    <t xml:space="preserve">UKRAINE </t>
  </si>
  <si>
    <t xml:space="preserve">UB5VK</t>
  </si>
  <si>
    <t xml:space="preserve">A6</t>
  </si>
  <si>
    <t xml:space="preserve">UNITED ARAB EMIRATES </t>
  </si>
  <si>
    <t xml:space="preserve">A65BR</t>
  </si>
  <si>
    <t xml:space="preserve">4U_UN</t>
  </si>
  <si>
    <t xml:space="preserve">UNITED NATIONS HQ </t>
  </si>
  <si>
    <t xml:space="preserve">4U1UN</t>
  </si>
  <si>
    <t xml:space="preserve">K,W,N,AA-AK</t>
  </si>
  <si>
    <t xml:space="preserve">UNITED STATES OF AMERICA </t>
  </si>
  <si>
    <t xml:space="preserve">W3USS</t>
  </si>
  <si>
    <t xml:space="preserve">CV-CX</t>
  </si>
  <si>
    <t xml:space="preserve">URUGUAY </t>
  </si>
  <si>
    <t xml:space="preserve">CX7AQ</t>
  </si>
  <si>
    <t xml:space="preserve">KP2</t>
  </si>
  <si>
    <t xml:space="preserve">US VIRGIN ISLANDS </t>
  </si>
  <si>
    <t xml:space="preserve">KV4AA</t>
  </si>
  <si>
    <t xml:space="preserve">UJ-UM</t>
  </si>
  <si>
    <t xml:space="preserve">UZBEKISTAN </t>
  </si>
  <si>
    <t xml:space="preserve">UK8OK</t>
  </si>
  <si>
    <t xml:space="preserve">YJ</t>
  </si>
  <si>
    <t xml:space="preserve">VANUATU </t>
  </si>
  <si>
    <t xml:space="preserve">YJ8KG</t>
  </si>
  <si>
    <t xml:space="preserve">HV</t>
  </si>
  <si>
    <t xml:space="preserve">VATICAN CITY </t>
  </si>
  <si>
    <t xml:space="preserve">HV3SJ</t>
  </si>
  <si>
    <t xml:space="preserve">YV-YY,4M</t>
  </si>
  <si>
    <t xml:space="preserve">VENEZUELA </t>
  </si>
  <si>
    <t xml:space="preserve">YV1AQE</t>
  </si>
  <si>
    <t xml:space="preserve">3W,XV</t>
  </si>
  <si>
    <t xml:space="preserve">VIET NAM </t>
  </si>
  <si>
    <t xml:space="preserve">XV2RZ</t>
  </si>
  <si>
    <t xml:space="preserve">(Waiting additional VietNam QSL - 3W2BB PP$ &amp; email fm 2011)</t>
  </si>
  <si>
    <t xml:space="preserve">KH9</t>
  </si>
  <si>
    <t xml:space="preserve">WAKE ISLAND </t>
  </si>
  <si>
    <t xml:space="preserve">K9W</t>
  </si>
  <si>
    <t xml:space="preserve">GW,GC</t>
  </si>
  <si>
    <t xml:space="preserve">WALES </t>
  </si>
  <si>
    <t xml:space="preserve">GW3ZWU</t>
  </si>
  <si>
    <t xml:space="preserve">FW</t>
  </si>
  <si>
    <t xml:space="preserve">WALLIS &amp; FUTUNA ISLANDS </t>
  </si>
  <si>
    <t xml:space="preserve">FW0NAR</t>
  </si>
  <si>
    <t xml:space="preserve">WALVIS BAY (DELETED) </t>
  </si>
  <si>
    <t xml:space="preserve">9M2,4</t>
  </si>
  <si>
    <t xml:space="preserve">WEST MALAYSIA </t>
  </si>
  <si>
    <t xml:space="preserve">9M2MRS</t>
  </si>
  <si>
    <t xml:space="preserve">T30</t>
  </si>
  <si>
    <t xml:space="preserve">WESTERN KIRIBATI </t>
  </si>
  <si>
    <t xml:space="preserve">T30-VR1AA</t>
  </si>
  <si>
    <t xml:space="preserve">S0,</t>
  </si>
  <si>
    <t xml:space="preserve">WESTERN SAHARA </t>
  </si>
  <si>
    <t xml:space="preserve">S04R</t>
  </si>
  <si>
    <t xml:space="preserve">VK9W</t>
  </si>
  <si>
    <t xml:space="preserve">WILLIS ISLAND </t>
  </si>
  <si>
    <t xml:space="preserve">VK9WA</t>
  </si>
  <si>
    <t xml:space="preserve">7O</t>
  </si>
  <si>
    <t xml:space="preserve">YEMEN </t>
  </si>
  <si>
    <t xml:space="preserve">7O6T</t>
  </si>
  <si>
    <t xml:space="preserve">YEMEN ARAB REPUBLIC (DELETED) </t>
  </si>
  <si>
    <t xml:space="preserve">9I,9J</t>
  </si>
  <si>
    <t xml:space="preserve">ZAMBIA </t>
  </si>
  <si>
    <t xml:space="preserve">9J2BL</t>
  </si>
  <si>
    <t xml:space="preserve">ZANZIBAR (DELETED) </t>
  </si>
  <si>
    <t xml:space="preserve">Z2</t>
  </si>
  <si>
    <t xml:space="preserve">ZIMBABWE </t>
  </si>
  <si>
    <t xml:space="preserve">ZE6JL</t>
  </si>
  <si>
    <t xml:space="preserve">Total Country QSL Card Confirmations:</t>
  </si>
  <si>
    <t xml:space="preserve">On March 3, 2010, I had 208 Confirmed and 215 Worked.</t>
  </si>
  <si>
    <t xml:space="preserve">Total Countries worked:</t>
  </si>
  <si>
    <t xml:space="preserve">DXCC LoTW Totals by Mode for AJ8MH</t>
  </si>
  <si>
    <t xml:space="preserve">Number of Entities Confirmed by Mode:</t>
  </si>
  <si>
    <t xml:space="preserve">LoTW Mixed</t>
  </si>
  <si>
    <t xml:space="preserve">Entity  </t>
  </si>
  <si>
    <t xml:space="preserve">T6T</t>
  </si>
  <si>
    <t xml:space="preserve">3B7M</t>
  </si>
  <si>
    <t xml:space="preserve">OG0Z</t>
  </si>
  <si>
    <t xml:space="preserve">OH0I</t>
  </si>
  <si>
    <t xml:space="preserve">KL7</t>
  </si>
  <si>
    <t xml:space="preserve">KL7J</t>
  </si>
  <si>
    <t xml:space="preserve">KL7RA</t>
  </si>
  <si>
    <t xml:space="preserve">ZA/LZ2HM</t>
  </si>
  <si>
    <t xml:space="preserve">ZA/OK6DJ</t>
  </si>
  <si>
    <t xml:space="preserve">7X2GK</t>
  </si>
  <si>
    <t xml:space="preserve">7X3WPL</t>
  </si>
  <si>
    <t xml:space="preserve">KH8/DL3DXX</t>
  </si>
  <si>
    <t xml:space="preserve">KS6EU</t>
  </si>
  <si>
    <t xml:space="preserve">KH8/PA3EWP</t>
  </si>
  <si>
    <t xml:space="preserve">VU4CB</t>
  </si>
  <si>
    <t xml:space="preserve">C31BO</t>
  </si>
  <si>
    <t xml:space="preserve">C31MF</t>
  </si>
  <si>
    <t xml:space="preserve">CR6</t>
  </si>
  <si>
    <t xml:space="preserve">D2QV</t>
  </si>
  <si>
    <t xml:space="preserve">D2QR</t>
  </si>
  <si>
    <t xml:space="preserve">VP2EMR</t>
  </si>
  <si>
    <t xml:space="preserve">VP2EC</t>
  </si>
  <si>
    <t xml:space="preserve">VP2ERM</t>
  </si>
  <si>
    <t xml:space="preserve">3C0L</t>
  </si>
  <si>
    <t xml:space="preserve">KC4</t>
  </si>
  <si>
    <t xml:space="preserve">RI1ANP</t>
  </si>
  <si>
    <t xml:space="preserve">LU1ZV</t>
  </si>
  <si>
    <t xml:space="preserve">V25OP</t>
  </si>
  <si>
    <t xml:space="preserve">V26B</t>
  </si>
  <si>
    <t xml:space="preserve">V21ZG</t>
  </si>
  <si>
    <t xml:space="preserve">LU</t>
  </si>
  <si>
    <t xml:space="preserve">LU5FF</t>
  </si>
  <si>
    <t xml:space="preserve">LV5V</t>
  </si>
  <si>
    <t xml:space="preserve">LS1D</t>
  </si>
  <si>
    <t xml:space="preserve">EK3GM</t>
  </si>
  <si>
    <t xml:space="preserve">EK/RX3DPK</t>
  </si>
  <si>
    <t xml:space="preserve">P40C</t>
  </si>
  <si>
    <t xml:space="preserve">P49Y</t>
  </si>
  <si>
    <t xml:space="preserve">P40YL</t>
  </si>
  <si>
    <t xml:space="preserve">ZD8D</t>
  </si>
  <si>
    <t xml:space="preserve">ZD8K</t>
  </si>
  <si>
    <t xml:space="preserve">ZD8F</t>
  </si>
  <si>
    <t xml:space="preserve">UA0</t>
  </si>
  <si>
    <t xml:space="preserve">RZ0AF</t>
  </si>
  <si>
    <t xml:space="preserve">RY9C</t>
  </si>
  <si>
    <t xml:space="preserve">R0FA</t>
  </si>
  <si>
    <t xml:space="preserve">TX3D</t>
  </si>
  <si>
    <t xml:space="preserve">TX7W</t>
  </si>
  <si>
    <t xml:space="preserve">VK</t>
  </si>
  <si>
    <t xml:space="preserve">VK2GWK</t>
  </si>
  <si>
    <t xml:space="preserve">VK1CC</t>
  </si>
  <si>
    <t xml:space="preserve">VK5PO</t>
  </si>
  <si>
    <t xml:space="preserve">OE5FIN</t>
  </si>
  <si>
    <t xml:space="preserve">OE8SKQ</t>
  </si>
  <si>
    <t xml:space="preserve">OE9ICI</t>
  </si>
  <si>
    <t xml:space="preserve">4K9W</t>
  </si>
  <si>
    <t xml:space="preserve">CT2</t>
  </si>
  <si>
    <t xml:space="preserve">CU2JT</t>
  </si>
  <si>
    <t xml:space="preserve">CU3AC</t>
  </si>
  <si>
    <t xml:space="preserve">CU7MD</t>
  </si>
  <si>
    <t xml:space="preserve">C6DX</t>
  </si>
  <si>
    <t xml:space="preserve">C6AKO</t>
  </si>
  <si>
    <t xml:space="preserve">C6ALK</t>
  </si>
  <si>
    <t xml:space="preserve">A92GE</t>
  </si>
  <si>
    <t xml:space="preserve">A92AA</t>
  </si>
  <si>
    <t xml:space="preserve">KB6</t>
  </si>
  <si>
    <t xml:space="preserve">KH1/KH7Z</t>
  </si>
  <si>
    <t xml:space="preserve">EA6</t>
  </si>
  <si>
    <t xml:space="preserve">EA6NB</t>
  </si>
  <si>
    <t xml:space="preserve">EA6AZ</t>
  </si>
  <si>
    <t xml:space="preserve">EA6/EA5IDQ</t>
  </si>
  <si>
    <t xml:space="preserve">S21ZBB</t>
  </si>
  <si>
    <t xml:space="preserve">S21AF</t>
  </si>
  <si>
    <t xml:space="preserve">8P9NX</t>
  </si>
  <si>
    <t xml:space="preserve">8P5A</t>
  </si>
  <si>
    <t xml:space="preserve">EV1R</t>
  </si>
  <si>
    <t xml:space="preserve">EW2A</t>
  </si>
  <si>
    <t xml:space="preserve">EU7A</t>
  </si>
  <si>
    <t xml:space="preserve">ON</t>
  </si>
  <si>
    <t xml:space="preserve">ON4ALY</t>
  </si>
  <si>
    <t xml:space="preserve">OT1A</t>
  </si>
  <si>
    <t xml:space="preserve">OS0S</t>
  </si>
  <si>
    <t xml:space="preserve">VP1</t>
  </si>
  <si>
    <t xml:space="preserve">V31PT</t>
  </si>
  <si>
    <t xml:space="preserve">V31GC</t>
  </si>
  <si>
    <t xml:space="preserve">V31TF</t>
  </si>
  <si>
    <t xml:space="preserve">TY1TT</t>
  </si>
  <si>
    <t xml:space="preserve">TY1AA</t>
  </si>
  <si>
    <t xml:space="preserve">K1GI/VP9</t>
  </si>
  <si>
    <t xml:space="preserve">VP9/N1SV</t>
  </si>
  <si>
    <t xml:space="preserve">CP4BT</t>
  </si>
  <si>
    <t xml:space="preserve">CP6/OH0XX</t>
  </si>
  <si>
    <t xml:space="preserve">CP6UA</t>
  </si>
  <si>
    <t xml:space="preserve">PJ4X</t>
  </si>
  <si>
    <t xml:space="preserve">PJ4/NA2AA</t>
  </si>
  <si>
    <t xml:space="preserve">E74A</t>
  </si>
  <si>
    <t xml:space="preserve">E75MC</t>
  </si>
  <si>
    <t xml:space="preserve">E77AW</t>
  </si>
  <si>
    <t xml:space="preserve">A25CF</t>
  </si>
  <si>
    <t xml:space="preserve">A25RU</t>
  </si>
  <si>
    <t xml:space="preserve">PY</t>
  </si>
  <si>
    <t xml:space="preserve">PW7T</t>
  </si>
  <si>
    <t xml:space="preserve">PY3ED</t>
  </si>
  <si>
    <t xml:space="preserve">VP2V/AA7V</t>
  </si>
  <si>
    <t xml:space="preserve">VP2V/SP6AXW</t>
  </si>
  <si>
    <t xml:space="preserve">LZ2BE</t>
  </si>
  <si>
    <t xml:space="preserve">LZ9W</t>
  </si>
  <si>
    <t xml:space="preserve">LZ2ZG</t>
  </si>
  <si>
    <t xml:space="preserve">XU7TZG</t>
  </si>
  <si>
    <t xml:space="preserve">XU7GNY</t>
  </si>
  <si>
    <t xml:space="preserve">TJ3SN</t>
  </si>
  <si>
    <t xml:space="preserve">TJ9MD</t>
  </si>
  <si>
    <t xml:space="preserve">VE</t>
  </si>
  <si>
    <t xml:space="preserve">VE3GLA</t>
  </si>
  <si>
    <t xml:space="preserve">VE6CNU</t>
  </si>
  <si>
    <t xml:space="preserve">VA3ROU</t>
  </si>
  <si>
    <t xml:space="preserve">KZ5</t>
  </si>
  <si>
    <t xml:space="preserve">EA8</t>
  </si>
  <si>
    <t xml:space="preserve">EA8OM</t>
  </si>
  <si>
    <t xml:space="preserve">EF8R</t>
  </si>
  <si>
    <t xml:space="preserve">EA8/DL3FCG</t>
  </si>
  <si>
    <t xml:space="preserve">CR4</t>
  </si>
  <si>
    <t xml:space="preserve">D4C</t>
  </si>
  <si>
    <t xml:space="preserve">D44TUQ</t>
  </si>
  <si>
    <t xml:space="preserve">ZF2LC</t>
  </si>
  <si>
    <t xml:space="preserve">ZF2PG</t>
  </si>
  <si>
    <t xml:space="preserve">TL8AO</t>
  </si>
  <si>
    <t xml:space="preserve">T31EU</t>
  </si>
  <si>
    <t xml:space="preserve">EA9</t>
  </si>
  <si>
    <t xml:space="preserve">ED9Z</t>
  </si>
  <si>
    <t xml:space="preserve">EA9BO</t>
  </si>
  <si>
    <t xml:space="preserve">TT8AMO</t>
  </si>
  <si>
    <t xml:space="preserve">VQ9JC</t>
  </si>
  <si>
    <t xml:space="preserve">WB2POJ/VQ9</t>
  </si>
  <si>
    <t xml:space="preserve">ZL7AAA</t>
  </si>
  <si>
    <t xml:space="preserve">CE</t>
  </si>
  <si>
    <t xml:space="preserve">CE2/VE7SV</t>
  </si>
  <si>
    <t xml:space="preserve">CE3CT</t>
  </si>
  <si>
    <t xml:space="preserve">XQ5ME</t>
  </si>
  <si>
    <t xml:space="preserve">BG2AUE</t>
  </si>
  <si>
    <t xml:space="preserve">TX5S</t>
  </si>
  <si>
    <t xml:space="preserve">VK9CK</t>
  </si>
  <si>
    <t xml:space="preserve">HK</t>
  </si>
  <si>
    <t xml:space="preserve">HK1N</t>
  </si>
  <si>
    <t xml:space="preserve">HK1T</t>
  </si>
  <si>
    <t xml:space="preserve">HK3JJH</t>
  </si>
  <si>
    <t xml:space="preserve">D64K</t>
  </si>
  <si>
    <t xml:space="preserve">3D2C</t>
  </si>
  <si>
    <t xml:space="preserve">TK/IK1TJK</t>
  </si>
  <si>
    <t xml:space="preserve">TK4LS</t>
  </si>
  <si>
    <t xml:space="preserve">TI</t>
  </si>
  <si>
    <t xml:space="preserve">TI5N</t>
  </si>
  <si>
    <t xml:space="preserve">TI2/SM4DHF</t>
  </si>
  <si>
    <t xml:space="preserve">TI7/W5AP</t>
  </si>
  <si>
    <t xml:space="preserve">TU2T</t>
  </si>
  <si>
    <t xml:space="preserve">SV9COL</t>
  </si>
  <si>
    <t xml:space="preserve">J49C</t>
  </si>
  <si>
    <t xml:space="preserve">SV9CVY</t>
  </si>
  <si>
    <t xml:space="preserve">9A2009OS</t>
  </si>
  <si>
    <t xml:space="preserve">9A1CBA</t>
  </si>
  <si>
    <t xml:space="preserve">9A3SM</t>
  </si>
  <si>
    <t xml:space="preserve">CO2JD</t>
  </si>
  <si>
    <t xml:space="preserve">T48RRC</t>
  </si>
  <si>
    <t xml:space="preserve">CO8LY</t>
  </si>
  <si>
    <t xml:space="preserve">P33W</t>
  </si>
  <si>
    <t xml:space="preserve">5B4AAB</t>
  </si>
  <si>
    <t xml:space="preserve">OL80OK</t>
  </si>
  <si>
    <t xml:space="preserve">OK5W</t>
  </si>
  <si>
    <t xml:space="preserve">OK1KSL</t>
  </si>
  <si>
    <t xml:space="preserve">OK</t>
  </si>
  <si>
    <t xml:space="preserve">9Q0HQ</t>
  </si>
  <si>
    <t xml:space="preserve">OZ</t>
  </si>
  <si>
    <t xml:space="preserve">OZ2TF</t>
  </si>
  <si>
    <t xml:space="preserve">5P14EHC</t>
  </si>
  <si>
    <t xml:space="preserve">OV0V</t>
  </si>
  <si>
    <t xml:space="preserve">J28AA</t>
  </si>
  <si>
    <t xml:space="preserve">SV5DKL</t>
  </si>
  <si>
    <t xml:space="preserve">SW5CC</t>
  </si>
  <si>
    <t xml:space="preserve">VP2D</t>
  </si>
  <si>
    <t xml:space="preserve">J79SB</t>
  </si>
  <si>
    <t xml:space="preserve">J7Y</t>
  </si>
  <si>
    <t xml:space="preserve">J73WA</t>
  </si>
  <si>
    <t xml:space="preserve">HI3A</t>
  </si>
  <si>
    <t xml:space="preserve">HI3TEJ</t>
  </si>
  <si>
    <t xml:space="preserve">HI8PLE</t>
  </si>
  <si>
    <t xml:space="preserve">CE0A</t>
  </si>
  <si>
    <t xml:space="preserve">XR0YG</t>
  </si>
  <si>
    <t xml:space="preserve">3G0YA</t>
  </si>
  <si>
    <t xml:space="preserve">XR0YJ</t>
  </si>
  <si>
    <t xml:space="preserve">T32C</t>
  </si>
  <si>
    <t xml:space="preserve">HC</t>
  </si>
  <si>
    <t xml:space="preserve">HC1MD</t>
  </si>
  <si>
    <t xml:space="preserve">HC2AO</t>
  </si>
  <si>
    <t xml:space="preserve">SU9AF</t>
  </si>
  <si>
    <t xml:space="preserve">YS</t>
  </si>
  <si>
    <t xml:space="preserve">YS3CW</t>
  </si>
  <si>
    <t xml:space="preserve">YS1/NP3J</t>
  </si>
  <si>
    <t xml:space="preserve">HU2DX</t>
  </si>
  <si>
    <t xml:space="preserve">G3</t>
  </si>
  <si>
    <t xml:space="preserve">G3WW</t>
  </si>
  <si>
    <t xml:space="preserve">G3TXF</t>
  </si>
  <si>
    <t xml:space="preserve">M3I</t>
  </si>
  <si>
    <t xml:space="preserve">3C3CA</t>
  </si>
  <si>
    <t xml:space="preserve">ES5RW</t>
  </si>
  <si>
    <t xml:space="preserve">ES9C</t>
  </si>
  <si>
    <t xml:space="preserve">ET3AA</t>
  </si>
  <si>
    <t xml:space="preserve">UA1</t>
  </si>
  <si>
    <t xml:space="preserve">UA3AQB</t>
  </si>
  <si>
    <t xml:space="preserve">RX3APM</t>
  </si>
  <si>
    <t xml:space="preserve">RA4CC</t>
  </si>
  <si>
    <t xml:space="preserve">VP8NO</t>
  </si>
  <si>
    <t xml:space="preserve">OY2J</t>
  </si>
  <si>
    <t xml:space="preserve">DL1YD</t>
  </si>
  <si>
    <t xml:space="preserve">DL6KR</t>
  </si>
  <si>
    <t xml:space="preserve">DF9ZP</t>
  </si>
  <si>
    <t xml:space="preserve">PY0F/PP1CZ</t>
  </si>
  <si>
    <t xml:space="preserve">3D2GC</t>
  </si>
  <si>
    <t xml:space="preserve">3D2KM</t>
  </si>
  <si>
    <t xml:space="preserve">OH</t>
  </si>
  <si>
    <t xml:space="preserve">OH6AH</t>
  </si>
  <si>
    <t xml:space="preserve">OH8L</t>
  </si>
  <si>
    <t xml:space="preserve">OH1F</t>
  </si>
  <si>
    <t xml:space="preserve">F6</t>
  </si>
  <si>
    <t xml:space="preserve">F8EZE</t>
  </si>
  <si>
    <t xml:space="preserve">F5BZB</t>
  </si>
  <si>
    <t xml:space="preserve">F8UNF</t>
  </si>
  <si>
    <t xml:space="preserve">RI1FJ</t>
  </si>
  <si>
    <t xml:space="preserve">FY8PE</t>
  </si>
  <si>
    <t xml:space="preserve">FY5KE</t>
  </si>
  <si>
    <t xml:space="preserve">FY/WE9G</t>
  </si>
  <si>
    <t xml:space="preserve">FO</t>
  </si>
  <si>
    <t xml:space="preserve">TX4T</t>
  </si>
  <si>
    <t xml:space="preserve">FO4BM</t>
  </si>
  <si>
    <t xml:space="preserve">TX5X</t>
  </si>
  <si>
    <t xml:space="preserve">TR8CA</t>
  </si>
  <si>
    <t xml:space="preserve">HC8</t>
  </si>
  <si>
    <t xml:space="preserve">HD8A</t>
  </si>
  <si>
    <t xml:space="preserve">HC8A</t>
  </si>
  <si>
    <t xml:space="preserve">HD8MD</t>
  </si>
  <si>
    <t xml:space="preserve">4L0A</t>
  </si>
  <si>
    <t xml:space="preserve">4L8A</t>
  </si>
  <si>
    <t xml:space="preserve">DM</t>
  </si>
  <si>
    <t xml:space="preserve">DK</t>
  </si>
  <si>
    <t xml:space="preserve">9G5ZZ</t>
  </si>
  <si>
    <t xml:space="preserve">9G5SP</t>
  </si>
  <si>
    <t xml:space="preserve">ZG2TT</t>
  </si>
  <si>
    <t xml:space="preserve">ZB2IF</t>
  </si>
  <si>
    <t xml:space="preserve">SV</t>
  </si>
  <si>
    <t xml:space="preserve">SV0XAO</t>
  </si>
  <si>
    <t xml:space="preserve">SV8PKJ</t>
  </si>
  <si>
    <t xml:space="preserve">SV1BDO/3</t>
  </si>
  <si>
    <t xml:space="preserve">OX3XR</t>
  </si>
  <si>
    <t xml:space="preserve">XP3A</t>
  </si>
  <si>
    <t xml:space="preserve">OX3LX</t>
  </si>
  <si>
    <t xml:space="preserve">VP2G</t>
  </si>
  <si>
    <t xml:space="preserve">J39BS</t>
  </si>
  <si>
    <t xml:space="preserve">J38T</t>
  </si>
  <si>
    <t xml:space="preserve">J37LR</t>
  </si>
  <si>
    <t xml:space="preserve">FG</t>
  </si>
  <si>
    <t xml:space="preserve">FG1JD</t>
  </si>
  <si>
    <t xml:space="preserve">FG8OJ</t>
  </si>
  <si>
    <t xml:space="preserve">KH2/N2NL</t>
  </si>
  <si>
    <t xml:space="preserve">KG6NAA</t>
  </si>
  <si>
    <t xml:space="preserve">KH2L</t>
  </si>
  <si>
    <t xml:space="preserve">KG4LB</t>
  </si>
  <si>
    <t xml:space="preserve">KG4SS</t>
  </si>
  <si>
    <t xml:space="preserve">TG</t>
  </si>
  <si>
    <t xml:space="preserve">TG7/N6HD</t>
  </si>
  <si>
    <t xml:space="preserve">TG9IIN</t>
  </si>
  <si>
    <t xml:space="preserve">MU0FAL</t>
  </si>
  <si>
    <t xml:space="preserve">MU0GSY</t>
  </si>
  <si>
    <t xml:space="preserve">3XY1D</t>
  </si>
  <si>
    <t xml:space="preserve">VK4NIC/3X</t>
  </si>
  <si>
    <t xml:space="preserve">3XY1T</t>
  </si>
  <si>
    <t xml:space="preserve">CR3</t>
  </si>
  <si>
    <t xml:space="preserve">J5NAR</t>
  </si>
  <si>
    <t xml:space="preserve">J5HTL</t>
  </si>
  <si>
    <t xml:space="preserve">8R1RPN</t>
  </si>
  <si>
    <t xml:space="preserve">8R7X</t>
  </si>
  <si>
    <t xml:space="preserve">HH2/PY3SB</t>
  </si>
  <si>
    <t xml:space="preserve">HH2/N5JR</t>
  </si>
  <si>
    <t xml:space="preserve">KH6</t>
  </si>
  <si>
    <t xml:space="preserve">KH6MB</t>
  </si>
  <si>
    <t xml:space="preserve">KH7X</t>
  </si>
  <si>
    <t xml:space="preserve">NH7O</t>
  </si>
  <si>
    <t xml:space="preserve">HR</t>
  </si>
  <si>
    <t xml:space="preserve">HR9/K0UU</t>
  </si>
  <si>
    <t xml:space="preserve">HQ8D</t>
  </si>
  <si>
    <t xml:space="preserve">HR5/F2JD</t>
  </si>
  <si>
    <t xml:space="preserve">VR2XMT</t>
  </si>
  <si>
    <t xml:space="preserve">HA</t>
  </si>
  <si>
    <t xml:space="preserve">HG6N</t>
  </si>
  <si>
    <t xml:space="preserve">HA8JV</t>
  </si>
  <si>
    <t xml:space="preserve">HG7T</t>
  </si>
  <si>
    <t xml:space="preserve">TF3Y</t>
  </si>
  <si>
    <t xml:space="preserve">TF3PPN</t>
  </si>
  <si>
    <t xml:space="preserve">VU2NXM</t>
  </si>
  <si>
    <t xml:space="preserve">VU3TPW</t>
  </si>
  <si>
    <t xml:space="preserve">VU2NKS</t>
  </si>
  <si>
    <t xml:space="preserve">YB1ALL</t>
  </si>
  <si>
    <t xml:space="preserve">YB0MZI/4</t>
  </si>
  <si>
    <t xml:space="preserve">YB8MAN</t>
  </si>
  <si>
    <t xml:space="preserve">EP2A</t>
  </si>
  <si>
    <t xml:space="preserve">EI</t>
  </si>
  <si>
    <t xml:space="preserve">EI7CC</t>
  </si>
  <si>
    <t xml:space="preserve">EI4CF</t>
  </si>
  <si>
    <t xml:space="preserve">EI8IQ</t>
  </si>
  <si>
    <t xml:space="preserve">GD</t>
  </si>
  <si>
    <t xml:space="preserve">MD0CCE</t>
  </si>
  <si>
    <t xml:space="preserve">GT8IOM</t>
  </si>
  <si>
    <t xml:space="preserve">4Z</t>
  </si>
  <si>
    <t xml:space="preserve">4Z4DX</t>
  </si>
  <si>
    <t xml:space="preserve">4Z4OQ</t>
  </si>
  <si>
    <t xml:space="preserve">I0</t>
  </si>
  <si>
    <t xml:space="preserve">IK0EIE</t>
  </si>
  <si>
    <t xml:space="preserve">IQ3UD</t>
  </si>
  <si>
    <t xml:space="preserve">IW1AYD</t>
  </si>
  <si>
    <t xml:space="preserve">6Y5/UN7LZ</t>
  </si>
  <si>
    <t xml:space="preserve">6Y9V</t>
  </si>
  <si>
    <t xml:space="preserve">6Y7EI</t>
  </si>
  <si>
    <t xml:space="preserve">JA</t>
  </si>
  <si>
    <t xml:space="preserve">JH4UYB</t>
  </si>
  <si>
    <t xml:space="preserve">JA3YBK</t>
  </si>
  <si>
    <t xml:space="preserve">JA2FSM</t>
  </si>
  <si>
    <t xml:space="preserve">MJ0CTR</t>
  </si>
  <si>
    <t xml:space="preserve">MJ/K8PT</t>
  </si>
  <si>
    <t xml:space="preserve">KJ6BZ</t>
  </si>
  <si>
    <t xml:space="preserve">JY4CI</t>
  </si>
  <si>
    <t xml:space="preserve">3G0ZC</t>
  </si>
  <si>
    <t xml:space="preserve">CB0ZEW</t>
  </si>
  <si>
    <t xml:space="preserve">R2FAX</t>
  </si>
  <si>
    <t xml:space="preserve">UN5J</t>
  </si>
  <si>
    <t xml:space="preserve">5Z</t>
  </si>
  <si>
    <t xml:space="preserve">5Z0L</t>
  </si>
  <si>
    <t xml:space="preserve">5Z4VJ</t>
  </si>
  <si>
    <t xml:space="preserve">3D6</t>
  </si>
  <si>
    <t xml:space="preserve">3DA0PW</t>
  </si>
  <si>
    <t xml:space="preserve">KH7</t>
  </si>
  <si>
    <t xml:space="preserve">K5LTH/KH6</t>
  </si>
  <si>
    <t xml:space="preserve">9K2MU</t>
  </si>
  <si>
    <t xml:space="preserve">XW0YJY</t>
  </si>
  <si>
    <t xml:space="preserve">XW4KV</t>
  </si>
  <si>
    <t xml:space="preserve">YL2SM</t>
  </si>
  <si>
    <t xml:space="preserve">YL2KF</t>
  </si>
  <si>
    <t xml:space="preserve">OD5PY</t>
  </si>
  <si>
    <t xml:space="preserve">OD5KU</t>
  </si>
  <si>
    <t xml:space="preserve">7P8D</t>
  </si>
  <si>
    <t xml:space="preserve">EL2LF</t>
  </si>
  <si>
    <t xml:space="preserve">A8OK</t>
  </si>
  <si>
    <t xml:space="preserve">HB0A</t>
  </si>
  <si>
    <t xml:space="preserve">UP</t>
  </si>
  <si>
    <t xml:space="preserve">LY2J</t>
  </si>
  <si>
    <t xml:space="preserve">LY3BA</t>
  </si>
  <si>
    <t xml:space="preserve">LY3W</t>
  </si>
  <si>
    <t xml:space="preserve">VK9DLX</t>
  </si>
  <si>
    <t xml:space="preserve">LX/PA7FM</t>
  </si>
  <si>
    <t xml:space="preserve">LX1NO</t>
  </si>
  <si>
    <t xml:space="preserve">LX7I</t>
  </si>
  <si>
    <t xml:space="preserve">5R8M</t>
  </si>
  <si>
    <t xml:space="preserve">CR3A</t>
  </si>
  <si>
    <t xml:space="preserve">CT3FQ</t>
  </si>
  <si>
    <t xml:space="preserve">7Q7PRO</t>
  </si>
  <si>
    <t xml:space="preserve">7Q7EMH</t>
  </si>
  <si>
    <t xml:space="preserve">8Q7CA</t>
  </si>
  <si>
    <t xml:space="preserve">8Q7PR</t>
  </si>
  <si>
    <t xml:space="preserve">9H3TA</t>
  </si>
  <si>
    <t xml:space="preserve">9H1SP</t>
  </si>
  <si>
    <t xml:space="preserve">WH0RU</t>
  </si>
  <si>
    <t xml:space="preserve">KG6RL</t>
  </si>
  <si>
    <t xml:space="preserve">W6HGF/KH0</t>
  </si>
  <si>
    <t xml:space="preserve">OJ0AM</t>
  </si>
  <si>
    <t xml:space="preserve">TX7G</t>
  </si>
  <si>
    <t xml:space="preserve">TX7M</t>
  </si>
  <si>
    <t xml:space="preserve">KX6</t>
  </si>
  <si>
    <t xml:space="preserve">V73NS</t>
  </si>
  <si>
    <t xml:space="preserve">V73D</t>
  </si>
  <si>
    <t xml:space="preserve">FM</t>
  </si>
  <si>
    <t xml:space="preserve">TO3GA</t>
  </si>
  <si>
    <t xml:space="preserve">FM5GU</t>
  </si>
  <si>
    <t xml:space="preserve">TO4FM</t>
  </si>
  <si>
    <t xml:space="preserve">5T0SP</t>
  </si>
  <si>
    <t xml:space="preserve">5T5PA</t>
  </si>
  <si>
    <t xml:space="preserve">3B8MM</t>
  </si>
  <si>
    <t xml:space="preserve">TO2TT</t>
  </si>
  <si>
    <t xml:space="preserve">TO8FH</t>
  </si>
  <si>
    <t xml:space="preserve">XE</t>
  </si>
  <si>
    <t xml:space="preserve">4A1DXXE</t>
  </si>
  <si>
    <t xml:space="preserve">4A2S</t>
  </si>
  <si>
    <t xml:space="preserve">XE3RR</t>
  </si>
  <si>
    <t xml:space="preserve">V6WG</t>
  </si>
  <si>
    <t xml:space="preserve">KM6EA</t>
  </si>
  <si>
    <t xml:space="preserve">ER5DX</t>
  </si>
  <si>
    <t xml:space="preserve">3A2MW</t>
  </si>
  <si>
    <t xml:space="preserve">JT0YAB</t>
  </si>
  <si>
    <t xml:space="preserve">VP2MUM</t>
  </si>
  <si>
    <t xml:space="preserve">VP2MDG</t>
  </si>
  <si>
    <t xml:space="preserve">CN2WU</t>
  </si>
  <si>
    <t xml:space="preserve">5C5W</t>
  </si>
  <si>
    <t xml:space="preserve">C91C</t>
  </si>
  <si>
    <t xml:space="preserve">V51YJ</t>
  </si>
  <si>
    <t xml:space="preserve">V51MA</t>
  </si>
  <si>
    <t xml:space="preserve">C21HA</t>
  </si>
  <si>
    <t xml:space="preserve">C21TS</t>
  </si>
  <si>
    <t xml:space="preserve">PA</t>
  </si>
  <si>
    <t xml:space="preserve">PG540BUFFALO</t>
  </si>
  <si>
    <t xml:space="preserve">PA1CC</t>
  </si>
  <si>
    <t xml:space="preserve">PI4W</t>
  </si>
  <si>
    <t xml:space="preserve">FK</t>
  </si>
  <si>
    <t xml:space="preserve">TX8CW</t>
  </si>
  <si>
    <t xml:space="preserve">FK8HM</t>
  </si>
  <si>
    <t xml:space="preserve">ZL</t>
  </si>
  <si>
    <t xml:space="preserve">ZL1BYZ</t>
  </si>
  <si>
    <t xml:space="preserve">ZM4T</t>
  </si>
  <si>
    <t xml:space="preserve">YN</t>
  </si>
  <si>
    <t xml:space="preserve">YN2LJ</t>
  </si>
  <si>
    <t xml:space="preserve">YN2EA</t>
  </si>
  <si>
    <t xml:space="preserve">H7H</t>
  </si>
  <si>
    <t xml:space="preserve">5U5R</t>
  </si>
  <si>
    <t xml:space="preserve">5U5K</t>
  </si>
  <si>
    <t xml:space="preserve">5N6/YL2SW</t>
  </si>
  <si>
    <t xml:space="preserve">ZK2</t>
  </si>
  <si>
    <t xml:space="preserve">ZK2V</t>
  </si>
  <si>
    <t xml:space="preserve">E6AF</t>
  </si>
  <si>
    <t xml:space="preserve">VK9NT</t>
  </si>
  <si>
    <t xml:space="preserve">E51MKW</t>
  </si>
  <si>
    <t xml:space="preserve">E51MQT</t>
  </si>
  <si>
    <t xml:space="preserve">Z31RQ</t>
  </si>
  <si>
    <t xml:space="preserve">Z37M</t>
  </si>
  <si>
    <t xml:space="preserve">GI</t>
  </si>
  <si>
    <t xml:space="preserve">MI0BPB</t>
  </si>
  <si>
    <t xml:space="preserve">GI0KOW</t>
  </si>
  <si>
    <t xml:space="preserve">GI4SJQ</t>
  </si>
  <si>
    <t xml:space="preserve">LA</t>
  </si>
  <si>
    <t xml:space="preserve">LA6CF</t>
  </si>
  <si>
    <t xml:space="preserve">LN3Z</t>
  </si>
  <si>
    <t xml:space="preserve">LN5O</t>
  </si>
  <si>
    <t xml:space="preserve">JD1BON</t>
  </si>
  <si>
    <t xml:space="preserve">JD1BOI</t>
  </si>
  <si>
    <t xml:space="preserve">A41MX</t>
  </si>
  <si>
    <t xml:space="preserve">T8XO</t>
  </si>
  <si>
    <t xml:space="preserve">E44WE</t>
  </si>
  <si>
    <t xml:space="preserve">N5J</t>
  </si>
  <si>
    <t xml:space="preserve">HP</t>
  </si>
  <si>
    <t xml:space="preserve">HP1/IZ6BRN</t>
  </si>
  <si>
    <t xml:space="preserve">HP0INT/2</t>
  </si>
  <si>
    <t xml:space="preserve">3E100PC</t>
  </si>
  <si>
    <t xml:space="preserve">ZP6CW</t>
  </si>
  <si>
    <t xml:space="preserve">ZP6DYA</t>
  </si>
  <si>
    <t xml:space="preserve">ZP9EH</t>
  </si>
  <si>
    <t xml:space="preserve">OA</t>
  </si>
  <si>
    <t xml:space="preserve">OA1F</t>
  </si>
  <si>
    <t xml:space="preserve">OA4SS</t>
  </si>
  <si>
    <t xml:space="preserve">DU</t>
  </si>
  <si>
    <t xml:space="preserve">DU3/N0QM</t>
  </si>
  <si>
    <t xml:space="preserve">KP4KK/DU2</t>
  </si>
  <si>
    <t xml:space="preserve">DU3LA</t>
  </si>
  <si>
    <t xml:space="preserve">VP6EU</t>
  </si>
  <si>
    <t xml:space="preserve">SP</t>
  </si>
  <si>
    <t xml:space="preserve">SP8AJK</t>
  </si>
  <si>
    <t xml:space="preserve">SP8BRQ</t>
  </si>
  <si>
    <t xml:space="preserve">3Z5N</t>
  </si>
  <si>
    <t xml:space="preserve">CT1</t>
  </si>
  <si>
    <t xml:space="preserve">CT1JOP</t>
  </si>
  <si>
    <t xml:space="preserve">CT1BOY</t>
  </si>
  <si>
    <t xml:space="preserve">CT2IOV</t>
  </si>
  <si>
    <t xml:space="preserve">KP4</t>
  </si>
  <si>
    <t xml:space="preserve">NP4G</t>
  </si>
  <si>
    <t xml:space="preserve">WP3A</t>
  </si>
  <si>
    <t xml:space="preserve">KP4RV</t>
  </si>
  <si>
    <t xml:space="preserve">A71AM</t>
  </si>
  <si>
    <t xml:space="preserve">A71UN</t>
  </si>
  <si>
    <t xml:space="preserve">HM</t>
  </si>
  <si>
    <t xml:space="preserve">HL5NLQ</t>
  </si>
  <si>
    <t xml:space="preserve">HL5BLI</t>
  </si>
  <si>
    <t xml:space="preserve">Z60A</t>
  </si>
  <si>
    <t xml:space="preserve">ZS5</t>
  </si>
  <si>
    <t xml:space="preserve">ZS2I</t>
  </si>
  <si>
    <t xml:space="preserve">ZS3D</t>
  </si>
  <si>
    <t xml:space="preserve">ZS1A</t>
  </si>
  <si>
    <t xml:space="preserve">TN5R</t>
  </si>
  <si>
    <t xml:space="preserve">TN8K</t>
  </si>
  <si>
    <t xml:space="preserve">TO7CC</t>
  </si>
  <si>
    <t xml:space="preserve">FR4NT</t>
  </si>
  <si>
    <t xml:space="preserve">4A4A</t>
  </si>
  <si>
    <t xml:space="preserve">3B9FR</t>
  </si>
  <si>
    <t xml:space="preserve">YO9FNP</t>
  </si>
  <si>
    <t xml:space="preserve">YO3CZW</t>
  </si>
  <si>
    <t xml:space="preserve">YO3JF</t>
  </si>
  <si>
    <t xml:space="preserve">9X0TL</t>
  </si>
  <si>
    <t xml:space="preserve">9X5RU</t>
  </si>
  <si>
    <t xml:space="preserve">PJ6/NM1Y</t>
  </si>
  <si>
    <t xml:space="preserve">PJ5/K3TRM</t>
  </si>
  <si>
    <t xml:space="preserve">N0TG/CY0</t>
  </si>
  <si>
    <t xml:space="preserve">CY0S</t>
  </si>
  <si>
    <t xml:space="preserve">TO3X</t>
  </si>
  <si>
    <t xml:space="preserve">ZD7XF</t>
  </si>
  <si>
    <t xml:space="preserve">ZD7CTO</t>
  </si>
  <si>
    <t xml:space="preserve">V44</t>
  </si>
  <si>
    <t xml:space="preserve">V44KAI</t>
  </si>
  <si>
    <t xml:space="preserve">V48M</t>
  </si>
  <si>
    <t xml:space="preserve">V4/WE9G</t>
  </si>
  <si>
    <t xml:space="preserve">VP2L</t>
  </si>
  <si>
    <t xml:space="preserve">J6/N7QT</t>
  </si>
  <si>
    <t xml:space="preserve">J68GU</t>
  </si>
  <si>
    <t xml:space="preserve">FS</t>
  </si>
  <si>
    <t xml:space="preserve">FS/W6IZT</t>
  </si>
  <si>
    <t xml:space="preserve">FG0AYO</t>
  </si>
  <si>
    <t xml:space="preserve">CY9C</t>
  </si>
  <si>
    <t xml:space="preserve">FP/G4EAG</t>
  </si>
  <si>
    <t xml:space="preserve">FP/W6HGF</t>
  </si>
  <si>
    <t xml:space="preserve">VP2S</t>
  </si>
  <si>
    <t xml:space="preserve">J8/K8EAB</t>
  </si>
  <si>
    <t xml:space="preserve">5W1SA</t>
  </si>
  <si>
    <t xml:space="preserve">5W1JJ</t>
  </si>
  <si>
    <t xml:space="preserve">5W0M</t>
  </si>
  <si>
    <t xml:space="preserve">5J0X</t>
  </si>
  <si>
    <t xml:space="preserve">5K0K</t>
  </si>
  <si>
    <t xml:space="preserve">S9TF</t>
  </si>
  <si>
    <t xml:space="preserve">S9YY</t>
  </si>
  <si>
    <t xml:space="preserve">IS0</t>
  </si>
  <si>
    <t xml:space="preserve">IS0GQX</t>
  </si>
  <si>
    <t xml:space="preserve">IS0BSR</t>
  </si>
  <si>
    <t xml:space="preserve">IS0FWY</t>
  </si>
  <si>
    <t xml:space="preserve">7Z1TT</t>
  </si>
  <si>
    <t xml:space="preserve">7Z1HL</t>
  </si>
  <si>
    <t xml:space="preserve">HZ1PS</t>
  </si>
  <si>
    <t xml:space="preserve">GM</t>
  </si>
  <si>
    <t xml:space="preserve">GA2MP</t>
  </si>
  <si>
    <t xml:space="preserve">GZ7V</t>
  </si>
  <si>
    <t xml:space="preserve">2M0YIO</t>
  </si>
  <si>
    <t xml:space="preserve">6W</t>
  </si>
  <si>
    <t xml:space="preserve">6W1RW</t>
  </si>
  <si>
    <t xml:space="preserve">6W1RY</t>
  </si>
  <si>
    <t xml:space="preserve">6W2SC</t>
  </si>
  <si>
    <t xml:space="preserve">YU</t>
  </si>
  <si>
    <t xml:space="preserve">YT3M</t>
  </si>
  <si>
    <t xml:space="preserve">YU1JW</t>
  </si>
  <si>
    <t xml:space="preserve">YT1TX</t>
  </si>
  <si>
    <t xml:space="preserve">VQ9.</t>
  </si>
  <si>
    <t xml:space="preserve">S79SP</t>
  </si>
  <si>
    <t xml:space="preserve">9LY1JM</t>
  </si>
  <si>
    <t xml:space="preserve">PJ7PT</t>
  </si>
  <si>
    <t xml:space="preserve">PJ8</t>
  </si>
  <si>
    <t xml:space="preserve">OM3NI</t>
  </si>
  <si>
    <t xml:space="preserve">OM3TWM</t>
  </si>
  <si>
    <t xml:space="preserve">OM100IG</t>
  </si>
  <si>
    <t xml:space="preserve">S58MU</t>
  </si>
  <si>
    <t xml:space="preserve">S55CERKNO</t>
  </si>
  <si>
    <t xml:space="preserve">VR4</t>
  </si>
  <si>
    <t xml:space="preserve">H44GC</t>
  </si>
  <si>
    <t xml:space="preserve">ZK1</t>
  </si>
  <si>
    <t xml:space="preserve">E51NOU</t>
  </si>
  <si>
    <t xml:space="preserve">E51XGI</t>
  </si>
  <si>
    <t xml:space="preserve">VP8PJ</t>
  </si>
  <si>
    <t xml:space="preserve">RI1ANO</t>
  </si>
  <si>
    <t xml:space="preserve">EA4KD</t>
  </si>
  <si>
    <t xml:space="preserve">EA1DR</t>
  </si>
  <si>
    <t xml:space="preserve">EA1OS</t>
  </si>
  <si>
    <t xml:space="preserve">4S7KKG</t>
  </si>
  <si>
    <t xml:space="preserve">PZ5RA</t>
  </si>
  <si>
    <t xml:space="preserve">JW8DW</t>
  </si>
  <si>
    <t xml:space="preserve">JW/DG5NFF</t>
  </si>
  <si>
    <t xml:space="preserve">W8S</t>
  </si>
  <si>
    <t xml:space="preserve">SM</t>
  </si>
  <si>
    <t xml:space="preserve">7S6W</t>
  </si>
  <si>
    <t xml:space="preserve">SJ2W</t>
  </si>
  <si>
    <t xml:space="preserve">SA6WAL</t>
  </si>
  <si>
    <t xml:space="preserve">HE8TMW</t>
  </si>
  <si>
    <t xml:space="preserve">HB9TOC</t>
  </si>
  <si>
    <t xml:space="preserve">HB9PTF</t>
  </si>
  <si>
    <t xml:space="preserve">OE5JTL/YK</t>
  </si>
  <si>
    <t xml:space="preserve">BV1EL</t>
  </si>
  <si>
    <t xml:space="preserve">BX5AA</t>
  </si>
  <si>
    <t xml:space="preserve">5H3MB</t>
  </si>
  <si>
    <t xml:space="preserve">5H2DK</t>
  </si>
  <si>
    <t xml:space="preserve">5H4AYL</t>
  </si>
  <si>
    <t xml:space="preserve">HS0ZEE</t>
  </si>
  <si>
    <t xml:space="preserve">HS60RAST</t>
  </si>
  <si>
    <t xml:space="preserve">HS0ZOY</t>
  </si>
  <si>
    <t xml:space="preserve">ZD3</t>
  </si>
  <si>
    <t xml:space="preserve">C5X</t>
  </si>
  <si>
    <t xml:space="preserve">C5YK</t>
  </si>
  <si>
    <t xml:space="preserve">4W1A</t>
  </si>
  <si>
    <t xml:space="preserve">4W8X</t>
  </si>
  <si>
    <t xml:space="preserve">5V7TH</t>
  </si>
  <si>
    <t xml:space="preserve">5V7RU</t>
  </si>
  <si>
    <t xml:space="preserve">ZK3N</t>
  </si>
  <si>
    <t xml:space="preserve">ZK3A</t>
  </si>
  <si>
    <t xml:space="preserve">A31A</t>
  </si>
  <si>
    <t xml:space="preserve">A35GC</t>
  </si>
  <si>
    <t xml:space="preserve">PR0T</t>
  </si>
  <si>
    <t xml:space="preserve">9Y</t>
  </si>
  <si>
    <t xml:space="preserve">9Y4/DL7VOG</t>
  </si>
  <si>
    <t xml:space="preserve">9Z4AM</t>
  </si>
  <si>
    <t xml:space="preserve">9Y4DG</t>
  </si>
  <si>
    <t xml:space="preserve">ZD9XF</t>
  </si>
  <si>
    <t xml:space="preserve">ZD9W</t>
  </si>
  <si>
    <t xml:space="preserve">3V8BB</t>
  </si>
  <si>
    <t xml:space="preserve">TA3AX</t>
  </si>
  <si>
    <t xml:space="preserve">TA1CM</t>
  </si>
  <si>
    <t xml:space="preserve">VP5OU</t>
  </si>
  <si>
    <t xml:space="preserve">VP5H</t>
  </si>
  <si>
    <t xml:space="preserve">T2R</t>
  </si>
  <si>
    <t xml:space="preserve">T2GM</t>
  </si>
  <si>
    <t xml:space="preserve">5X8C</t>
  </si>
  <si>
    <t xml:space="preserve">5X7O</t>
  </si>
  <si>
    <t xml:space="preserve">UB</t>
  </si>
  <si>
    <t xml:space="preserve">US1GBH</t>
  </si>
  <si>
    <t xml:space="preserve">UR5EDU</t>
  </si>
  <si>
    <t xml:space="preserve">UY2UR</t>
  </si>
  <si>
    <t xml:space="preserve">A65CA</t>
  </si>
  <si>
    <t xml:space="preserve">A61DJ</t>
  </si>
  <si>
    <t xml:space="preserve">4U70UN</t>
  </si>
  <si>
    <t xml:space="preserve">W5</t>
  </si>
  <si>
    <t xml:space="preserve">WB1ABQ</t>
  </si>
  <si>
    <t xml:space="preserve">K5WMH</t>
  </si>
  <si>
    <t xml:space="preserve">KD7ZLF</t>
  </si>
  <si>
    <t xml:space="preserve">CX</t>
  </si>
  <si>
    <t xml:space="preserve">CW5W</t>
  </si>
  <si>
    <t xml:space="preserve">CX1AA</t>
  </si>
  <si>
    <t xml:space="preserve">CX8ABF</t>
  </si>
  <si>
    <t xml:space="preserve">KV4</t>
  </si>
  <si>
    <t xml:space="preserve">KP2/W1EQ</t>
  </si>
  <si>
    <t xml:space="preserve">KP2M</t>
  </si>
  <si>
    <t xml:space="preserve">KV4FZ</t>
  </si>
  <si>
    <t xml:space="preserve">YJ0TXF</t>
  </si>
  <si>
    <t xml:space="preserve">YJ0X</t>
  </si>
  <si>
    <t xml:space="preserve">YJ0TT</t>
  </si>
  <si>
    <t xml:space="preserve">HV0A</t>
  </si>
  <si>
    <t xml:space="preserve">YV</t>
  </si>
  <si>
    <t xml:space="preserve">YV5OIE</t>
  </si>
  <si>
    <t xml:space="preserve">YW4D</t>
  </si>
  <si>
    <t xml:space="preserve">YV5JBI</t>
  </si>
  <si>
    <t xml:space="preserve">XV4Y</t>
  </si>
  <si>
    <t xml:space="preserve">3W3MD</t>
  </si>
  <si>
    <t xml:space="preserve">GW</t>
  </si>
  <si>
    <t xml:space="preserve">GW0ETF</t>
  </si>
  <si>
    <t xml:space="preserve">MW0ZZK</t>
  </si>
  <si>
    <t xml:space="preserve">MW2I</t>
  </si>
  <si>
    <t xml:space="preserve">FW5JJ</t>
  </si>
  <si>
    <t xml:space="preserve">FW1JG</t>
  </si>
  <si>
    <t xml:space="preserve">9M2TO</t>
  </si>
  <si>
    <t xml:space="preserve">T30PY</t>
  </si>
  <si>
    <t xml:space="preserve">S01WS</t>
  </si>
  <si>
    <t xml:space="preserve">7O8AD</t>
  </si>
  <si>
    <t xml:space="preserve">9J</t>
  </si>
  <si>
    <t xml:space="preserve">9J2HN</t>
  </si>
  <si>
    <t xml:space="preserve">ZE</t>
  </si>
  <si>
    <t xml:space="preserve">Z21BB</t>
  </si>
  <si>
    <t xml:space="preserve">Z22AO</t>
  </si>
  <si>
    <t xml:space="preserve">DXCC LoTW Challenge Totals for AJ8MH </t>
  </si>
  <si>
    <t xml:space="preserve">Meter Band:</t>
  </si>
  <si>
    <t xml:space="preserve">160M  </t>
  </si>
  <si>
    <t xml:space="preserve">80M (5BDXCC)</t>
  </si>
  <si>
    <t xml:space="preserve">40M (5BDXCC)</t>
  </si>
  <si>
    <t xml:space="preserve">30M  </t>
  </si>
  <si>
    <t xml:space="preserve">20M (5BDXCC)</t>
  </si>
  <si>
    <t xml:space="preserve">17M  </t>
  </si>
  <si>
    <t xml:space="preserve">15M (5BDXCC)</t>
  </si>
  <si>
    <t xml:space="preserve">12M  </t>
  </si>
  <si>
    <t xml:space="preserve">10M (5BDXCC)</t>
  </si>
  <si>
    <t xml:space="preserve">6M</t>
  </si>
  <si>
    <t xml:space="preserve">Entity</t>
  </si>
  <si>
    <t xml:space="preserve">Number of Entities Confirmed by Band:</t>
  </si>
  <si>
    <t xml:space="preserve">Totals</t>
  </si>
  <si>
    <t xml:space="preserve">Callsign Prefix + Entity</t>
  </si>
  <si>
    <t xml:space="preserve">T6DD</t>
  </si>
  <si>
    <t xml:space="preserve">OG0A</t>
  </si>
  <si>
    <t xml:space="preserve">OH0X</t>
  </si>
  <si>
    <t xml:space="preserve">OH0BCI</t>
  </si>
  <si>
    <t xml:space="preserve">AL7JX</t>
  </si>
  <si>
    <t xml:space="preserve">KL7KY</t>
  </si>
  <si>
    <t xml:space="preserve">KL8DX</t>
  </si>
  <si>
    <t xml:space="preserve">WL7E</t>
  </si>
  <si>
    <t xml:space="preserve">AL7TC</t>
  </si>
  <si>
    <t xml:space="preserve">ZA/YU7AM</t>
  </si>
  <si>
    <t xml:space="preserve">ZA/OH1MA</t>
  </si>
  <si>
    <t xml:space="preserve">ZA/IW2JOP</t>
  </si>
  <si>
    <t xml:space="preserve">KH8T</t>
  </si>
  <si>
    <t xml:space="preserve">KH8/DL6JGN</t>
  </si>
  <si>
    <t xml:space="preserve">C37RC</t>
  </si>
  <si>
    <t xml:space="preserve">D2EB</t>
  </si>
  <si>
    <t xml:space="preserve">D3AA</t>
  </si>
  <si>
    <t xml:space="preserve">VP2EGR</t>
  </si>
  <si>
    <t xml:space="preserve">VP2ELY</t>
  </si>
  <si>
    <t xml:space="preserve">3C0W</t>
  </si>
  <si>
    <t xml:space="preserve">RI1ANR</t>
  </si>
  <si>
    <t xml:space="preserve">V25A</t>
  </si>
  <si>
    <t xml:space="preserve">V26K</t>
  </si>
  <si>
    <t xml:space="preserve">V25AA</t>
  </si>
  <si>
    <t xml:space="preserve">LU7HN</t>
  </si>
  <si>
    <t xml:space="preserve">LP1H</t>
  </si>
  <si>
    <t xml:space="preserve">LU1YT</t>
  </si>
  <si>
    <t xml:space="preserve">LU5FZ</t>
  </si>
  <si>
    <t xml:space="preserve">P49X</t>
  </si>
  <si>
    <t xml:space="preserve">P40L</t>
  </si>
  <si>
    <t xml:space="preserve">P40D</t>
  </si>
  <si>
    <t xml:space="preserve">P40V</t>
  </si>
  <si>
    <t xml:space="preserve">P40JR</t>
  </si>
  <si>
    <t xml:space="preserve">ZD8O</t>
  </si>
  <si>
    <t xml:space="preserve">ZD8W</t>
  </si>
  <si>
    <t xml:space="preserve">ZD8UW</t>
  </si>
  <si>
    <t xml:space="preserve">RW0CR</t>
  </si>
  <si>
    <t xml:space="preserve">RG9A</t>
  </si>
  <si>
    <t xml:space="preserve">RU9UC</t>
  </si>
  <si>
    <t xml:space="preserve">UA0BA</t>
  </si>
  <si>
    <t xml:space="preserve">TX6G</t>
  </si>
  <si>
    <t xml:space="preserve">TX5SPA</t>
  </si>
  <si>
    <t xml:space="preserve">TX5RV</t>
  </si>
  <si>
    <t xml:space="preserve">VK3XU</t>
  </si>
  <si>
    <t xml:space="preserve">VK2DX</t>
  </si>
  <si>
    <t xml:space="preserve">VK7CW</t>
  </si>
  <si>
    <t xml:space="preserve">VK6DXI</t>
  </si>
  <si>
    <t xml:space="preserve">VK6HD</t>
  </si>
  <si>
    <t xml:space="preserve">OE2013R</t>
  </si>
  <si>
    <t xml:space="preserve">OE3GCU</t>
  </si>
  <si>
    <t xml:space="preserve">OE2XEL</t>
  </si>
  <si>
    <t xml:space="preserve">4K6FO</t>
  </si>
  <si>
    <t xml:space="preserve">CU2CE</t>
  </si>
  <si>
    <t xml:space="preserve">CR2F</t>
  </si>
  <si>
    <t xml:space="preserve">CT8/PA4N</t>
  </si>
  <si>
    <t xml:space="preserve">CU2AF</t>
  </si>
  <si>
    <t xml:space="preserve">C6ANM</t>
  </si>
  <si>
    <t xml:space="preserve">C6AKQ</t>
  </si>
  <si>
    <t xml:space="preserve">C6AKX</t>
  </si>
  <si>
    <t xml:space="preserve">C6AUM</t>
  </si>
  <si>
    <t xml:space="preserve">A93JA</t>
  </si>
  <si>
    <t xml:space="preserve">EA6/DJ9MH</t>
  </si>
  <si>
    <t xml:space="preserve">EA6SX</t>
  </si>
  <si>
    <t xml:space="preserve">EA6ALL</t>
  </si>
  <si>
    <t xml:space="preserve">EA6DB</t>
  </si>
  <si>
    <t xml:space="preserve">EA6UP</t>
  </si>
  <si>
    <t xml:space="preserve">8P1A</t>
  </si>
  <si>
    <t xml:space="preserve">8P6NW</t>
  </si>
  <si>
    <t xml:space="preserve">8P6DR</t>
  </si>
  <si>
    <t xml:space="preserve">EW1DO</t>
  </si>
  <si>
    <t xml:space="preserve">EW1EO</t>
  </si>
  <si>
    <t xml:space="preserve">EW8DJ</t>
  </si>
  <si>
    <t xml:space="preserve">EW3LN</t>
  </si>
  <si>
    <t xml:space="preserve">ON7BJ</t>
  </si>
  <si>
    <t xml:space="preserve">ON4IA</t>
  </si>
  <si>
    <t xml:space="preserve">OQ5M</t>
  </si>
  <si>
    <t xml:space="preserve">ON7CD</t>
  </si>
  <si>
    <t xml:space="preserve">OP4K</t>
  </si>
  <si>
    <t xml:space="preserve">ON6MM</t>
  </si>
  <si>
    <t xml:space="preserve">V31YN</t>
  </si>
  <si>
    <t xml:space="preserve">V31CW</t>
  </si>
  <si>
    <t xml:space="preserve">V31MA</t>
  </si>
  <si>
    <t xml:space="preserve">V31SG</t>
  </si>
  <si>
    <t xml:space="preserve">V31RT</t>
  </si>
  <si>
    <t xml:space="preserve">V31AT</t>
  </si>
  <si>
    <t xml:space="preserve">TY7C</t>
  </si>
  <si>
    <t xml:space="preserve">TY0RU</t>
  </si>
  <si>
    <t xml:space="preserve">VP9I</t>
  </si>
  <si>
    <t xml:space="preserve">VP9/M0VFC</t>
  </si>
  <si>
    <t xml:space="preserve">VP9KD</t>
  </si>
  <si>
    <t xml:space="preserve">PJ4/WI9WI</t>
  </si>
  <si>
    <t xml:space="preserve">PJ4A</t>
  </si>
  <si>
    <t xml:space="preserve">PJ4LS</t>
  </si>
  <si>
    <t xml:space="preserve">PJ4C</t>
  </si>
  <si>
    <t xml:space="preserve">PJ4/K4IQJ</t>
  </si>
  <si>
    <t xml:space="preserve">PJ4DX</t>
  </si>
  <si>
    <t xml:space="preserve">E77DX</t>
  </si>
  <si>
    <t xml:space="preserve">E7DX</t>
  </si>
  <si>
    <t xml:space="preserve">E72A</t>
  </si>
  <si>
    <t xml:space="preserve">A25UK</t>
  </si>
  <si>
    <t xml:space="preserve">A25TQ</t>
  </si>
  <si>
    <t xml:space="preserve">PY2RO</t>
  </si>
  <si>
    <t xml:space="preserve">PY2MC</t>
  </si>
  <si>
    <t xml:space="preserve">PT2AW</t>
  </si>
  <si>
    <t xml:space="preserve">PY2OE</t>
  </si>
  <si>
    <t xml:space="preserve">PV8DX</t>
  </si>
  <si>
    <t xml:space="preserve">VP2VB</t>
  </si>
  <si>
    <t xml:space="preserve">VP2VGG</t>
  </si>
  <si>
    <t xml:space="preserve">LZ1534GWS</t>
  </si>
  <si>
    <t xml:space="preserve">LZ2014KM</t>
  </si>
  <si>
    <t xml:space="preserve">LZ2011KM</t>
  </si>
  <si>
    <t xml:space="preserve">LZ1406SK</t>
  </si>
  <si>
    <t xml:space="preserve">LZ1ONK</t>
  </si>
  <si>
    <t xml:space="preserve">VA2EW</t>
  </si>
  <si>
    <t xml:space="preserve">VA3XOV</t>
  </si>
  <si>
    <t xml:space="preserve">VE2PID</t>
  </si>
  <si>
    <t xml:space="preserve">VE3RHE</t>
  </si>
  <si>
    <t xml:space="preserve">VO1TA</t>
  </si>
  <si>
    <t xml:space="preserve">VE7TK</t>
  </si>
  <si>
    <t xml:space="preserve">VE6AO</t>
  </si>
  <si>
    <t xml:space="preserve">VE3FGU</t>
  </si>
  <si>
    <t xml:space="preserve">EA8TL</t>
  </si>
  <si>
    <t xml:space="preserve">EA8CN</t>
  </si>
  <si>
    <t xml:space="preserve">EG8FBN</t>
  </si>
  <si>
    <t xml:space="preserve">EA8DBM</t>
  </si>
  <si>
    <t xml:space="preserve">D44TWQ</t>
  </si>
  <si>
    <t xml:space="preserve">D44TUK</t>
  </si>
  <si>
    <t xml:space="preserve">ZF1RC</t>
  </si>
  <si>
    <t xml:space="preserve">ZF2KG</t>
  </si>
  <si>
    <t xml:space="preserve">ZF1A</t>
  </si>
  <si>
    <t xml:space="preserve">TL8TT</t>
  </si>
  <si>
    <t xml:space="preserve">EA9/DL2RNS</t>
  </si>
  <si>
    <t xml:space="preserve">EH9SDC</t>
  </si>
  <si>
    <t xml:space="preserve">EA9ACD</t>
  </si>
  <si>
    <t xml:space="preserve">ZL7G</t>
  </si>
  <si>
    <t xml:space="preserve">ZL7E</t>
  </si>
  <si>
    <t xml:space="preserve">ZL7X</t>
  </si>
  <si>
    <t xml:space="preserve">CE2AWW</t>
  </si>
  <si>
    <t xml:space="preserve">B9/BY9GA</t>
  </si>
  <si>
    <t xml:space="preserve">BA7NO</t>
  </si>
  <si>
    <t xml:space="preserve">BD2OB/7</t>
  </si>
  <si>
    <t xml:space="preserve">BA4TB</t>
  </si>
  <si>
    <t xml:space="preserve">BD4FM</t>
  </si>
  <si>
    <t xml:space="preserve">VK9XSP</t>
  </si>
  <si>
    <t xml:space="preserve">VK9EC</t>
  </si>
  <si>
    <t xml:space="preserve">TI9/RA9USU</t>
  </si>
  <si>
    <t xml:space="preserve">HK1R</t>
  </si>
  <si>
    <t xml:space="preserve">HK1X</t>
  </si>
  <si>
    <t xml:space="preserve">HK1MW</t>
  </si>
  <si>
    <t xml:space="preserve">HK1ANP</t>
  </si>
  <si>
    <t xml:space="preserve">D60AE</t>
  </si>
  <si>
    <t xml:space="preserve">D67GIA</t>
  </si>
  <si>
    <t xml:space="preserve">D60AB</t>
  </si>
  <si>
    <t xml:space="preserve">TI5W</t>
  </si>
  <si>
    <t xml:space="preserve">TI5/K0AV</t>
  </si>
  <si>
    <t xml:space="preserve">TI6/HA5X</t>
  </si>
  <si>
    <t xml:space="preserve">OK1IEC/TI7</t>
  </si>
  <si>
    <t xml:space="preserve">TU5MH</t>
  </si>
  <si>
    <t xml:space="preserve">SV9DJO</t>
  </si>
  <si>
    <t xml:space="preserve">SV0XCC/9</t>
  </si>
  <si>
    <t xml:space="preserve">9A7T</t>
  </si>
  <si>
    <t xml:space="preserve">9A1A</t>
  </si>
  <si>
    <t xml:space="preserve">9A282EU</t>
  </si>
  <si>
    <t xml:space="preserve">9A2TN</t>
  </si>
  <si>
    <t xml:space="preserve">9A9SF</t>
  </si>
  <si>
    <t xml:space="preserve">9A3IH</t>
  </si>
  <si>
    <t xml:space="preserve">CO2WF</t>
  </si>
  <si>
    <t xml:space="preserve">CO2IR</t>
  </si>
  <si>
    <t xml:space="preserve">CO8MCL</t>
  </si>
  <si>
    <t xml:space="preserve">T42US</t>
  </si>
  <si>
    <t xml:space="preserve">PJ2/K8ND</t>
  </si>
  <si>
    <t xml:space="preserve">PJ2/W5BOS</t>
  </si>
  <si>
    <t xml:space="preserve">PJ2/W8WTS</t>
  </si>
  <si>
    <t xml:space="preserve">PJ2/W9NJY</t>
  </si>
  <si>
    <t xml:space="preserve">5B75FOC</t>
  </si>
  <si>
    <t xml:space="preserve">5B4AIF</t>
  </si>
  <si>
    <t xml:space="preserve">5B4MF</t>
  </si>
  <si>
    <t xml:space="preserve">5B4AHL</t>
  </si>
  <si>
    <t xml:space="preserve">OK2PAY</t>
  </si>
  <si>
    <t xml:space="preserve">OK1CF</t>
  </si>
  <si>
    <t xml:space="preserve">OK6DJ</t>
  </si>
  <si>
    <t xml:space="preserve">OK1DO</t>
  </si>
  <si>
    <t xml:space="preserve">OU2I</t>
  </si>
  <si>
    <t xml:space="preserve">OZ5E</t>
  </si>
  <si>
    <t xml:space="preserve">OZ1HDF</t>
  </si>
  <si>
    <t xml:space="preserve">OZ1IKY</t>
  </si>
  <si>
    <t xml:space="preserve">OZ7BQ</t>
  </si>
  <si>
    <t xml:space="preserve">J28MD</t>
  </si>
  <si>
    <t xml:space="preserve">SV5/DL3DRN</t>
  </si>
  <si>
    <t xml:space="preserve">J79WTA</t>
  </si>
  <si>
    <t xml:space="preserve">J79WE</t>
  </si>
  <si>
    <t xml:space="preserve">J79VC</t>
  </si>
  <si>
    <t xml:space="preserve">J79AN</t>
  </si>
  <si>
    <t xml:space="preserve">HI3Y</t>
  </si>
  <si>
    <t xml:space="preserve">HI3LFE</t>
  </si>
  <si>
    <t xml:space="preserve">VP6A</t>
  </si>
  <si>
    <t xml:space="preserve">T32RC</t>
  </si>
  <si>
    <t xml:space="preserve">T32EU</t>
  </si>
  <si>
    <t xml:space="preserve">T32LJ</t>
  </si>
  <si>
    <t xml:space="preserve">T32DX</t>
  </si>
  <si>
    <t xml:space="preserve">HC2IOH</t>
  </si>
  <si>
    <t xml:space="preserve">HC2/W7SE</t>
  </si>
  <si>
    <t xml:space="preserve">HC2A</t>
  </si>
  <si>
    <t xml:space="preserve">HU1DL</t>
  </si>
  <si>
    <t xml:space="preserve">G3WZT</t>
  </si>
  <si>
    <t xml:space="preserve">G3VPW</t>
  </si>
  <si>
    <t xml:space="preserve">M0RSE</t>
  </si>
  <si>
    <t xml:space="preserve">2O12L</t>
  </si>
  <si>
    <t xml:space="preserve">GR100MGY</t>
  </si>
  <si>
    <t xml:space="preserve">G3VMW</t>
  </si>
  <si>
    <t xml:space="preserve">ES5QD</t>
  </si>
  <si>
    <t xml:space="preserve">ES1TU</t>
  </si>
  <si>
    <t xml:space="preserve">ES1BA</t>
  </si>
  <si>
    <t xml:space="preserve">R7NW</t>
  </si>
  <si>
    <t xml:space="preserve">RX4HZ</t>
  </si>
  <si>
    <t xml:space="preserve">R7MA</t>
  </si>
  <si>
    <t xml:space="preserve">RU3ZX</t>
  </si>
  <si>
    <t xml:space="preserve">R5AJ</t>
  </si>
  <si>
    <t xml:space="preserve">R6YY</t>
  </si>
  <si>
    <t xml:space="preserve">R3VA</t>
  </si>
  <si>
    <t xml:space="preserve">VP8WA</t>
  </si>
  <si>
    <t xml:space="preserve">OY1OF</t>
  </si>
  <si>
    <t xml:space="preserve">OY/DL3UB</t>
  </si>
  <si>
    <t xml:space="preserve">OY1CT</t>
  </si>
  <si>
    <t xml:space="preserve">DL6FBL</t>
  </si>
  <si>
    <t xml:space="preserve">DR1A</t>
  </si>
  <si>
    <t xml:space="preserve">DF2RR</t>
  </si>
  <si>
    <t xml:space="preserve">DL6UNF</t>
  </si>
  <si>
    <t xml:space="preserve">DL2DX</t>
  </si>
  <si>
    <t xml:space="preserve">3D2LJ</t>
  </si>
  <si>
    <t xml:space="preserve">OG2A</t>
  </si>
  <si>
    <t xml:space="preserve">OG3I</t>
  </si>
  <si>
    <t xml:space="preserve">OF3I</t>
  </si>
  <si>
    <t xml:space="preserve">OH6RE</t>
  </si>
  <si>
    <t xml:space="preserve">OF150M</t>
  </si>
  <si>
    <t xml:space="preserve">F6GCP</t>
  </si>
  <si>
    <t xml:space="preserve">F5IN</t>
  </si>
  <si>
    <t xml:space="preserve">F5CWU</t>
  </si>
  <si>
    <t xml:space="preserve">F2DX</t>
  </si>
  <si>
    <t xml:space="preserve">F6HKA</t>
  </si>
  <si>
    <t xml:space="preserve">F5MOO</t>
  </si>
  <si>
    <t xml:space="preserve">F8DBF</t>
  </si>
  <si>
    <t xml:space="preserve">TO5G</t>
  </si>
  <si>
    <t xml:space="preserve">FY5HB</t>
  </si>
  <si>
    <t xml:space="preserve">TX6D</t>
  </si>
  <si>
    <t xml:space="preserve">FO/AA7JV</t>
  </si>
  <si>
    <t xml:space="preserve">HC2RMT/8</t>
  </si>
  <si>
    <t xml:space="preserve">HC8/G8OFQ</t>
  </si>
  <si>
    <t xml:space="preserve">HC2AO/8</t>
  </si>
  <si>
    <t xml:space="preserve">HC8N</t>
  </si>
  <si>
    <t xml:space="preserve">9G1SD</t>
  </si>
  <si>
    <t xml:space="preserve">J48S</t>
  </si>
  <si>
    <t xml:space="preserve">SV1CQN</t>
  </si>
  <si>
    <t xml:space="preserve">SV3AQR</t>
  </si>
  <si>
    <t xml:space="preserve">OX3OA</t>
  </si>
  <si>
    <t xml:space="preserve">OX/DJ6TF</t>
  </si>
  <si>
    <t xml:space="preserve">J38A</t>
  </si>
  <si>
    <t xml:space="preserve">J37BO</t>
  </si>
  <si>
    <t xml:space="preserve">J38R</t>
  </si>
  <si>
    <t xml:space="preserve">J3/DH5FS</t>
  </si>
  <si>
    <t xml:space="preserve">FG/F6ARC</t>
  </si>
  <si>
    <t xml:space="preserve">TO2DL</t>
  </si>
  <si>
    <t xml:space="preserve">FG1JS</t>
  </si>
  <si>
    <t xml:space="preserve">FG4NO</t>
  </si>
  <si>
    <t xml:space="preserve">FG5LA</t>
  </si>
  <si>
    <t xml:space="preserve">NH2T</t>
  </si>
  <si>
    <t xml:space="preserve">KG4HI</t>
  </si>
  <si>
    <t xml:space="preserve">KG4HF</t>
  </si>
  <si>
    <t xml:space="preserve">W1AW/KG4</t>
  </si>
  <si>
    <t xml:space="preserve">TG9/KF5LSG</t>
  </si>
  <si>
    <t xml:space="preserve">TG9/VE7BV</t>
  </si>
  <si>
    <t xml:space="preserve">TG9AJR</t>
  </si>
  <si>
    <t xml:space="preserve">TG9ANF</t>
  </si>
  <si>
    <t xml:space="preserve">GP0STH</t>
  </si>
  <si>
    <t xml:space="preserve">J5T</t>
  </si>
  <si>
    <t xml:space="preserve">8R1PY</t>
  </si>
  <si>
    <t xml:space="preserve">HH2/N3BNA</t>
  </si>
  <si>
    <t xml:space="preserve">K9FD</t>
  </si>
  <si>
    <t xml:space="preserve">KH7Y</t>
  </si>
  <si>
    <t xml:space="preserve">KH6/K5FFF</t>
  </si>
  <si>
    <t xml:space="preserve">HQ2N</t>
  </si>
  <si>
    <t xml:space="preserve">HR5/NQ5W</t>
  </si>
  <si>
    <t xml:space="preserve">HR9/AD8J</t>
  </si>
  <si>
    <t xml:space="preserve">HR2/NP3J</t>
  </si>
  <si>
    <t xml:space="preserve">VR2UU</t>
  </si>
  <si>
    <t xml:space="preserve">HA1AD</t>
  </si>
  <si>
    <t xml:space="preserve">HA8IE</t>
  </si>
  <si>
    <t xml:space="preserve">HA5AWT</t>
  </si>
  <si>
    <t xml:space="preserve">HA9SU</t>
  </si>
  <si>
    <t xml:space="preserve">HG5FIRAC</t>
  </si>
  <si>
    <t xml:space="preserve">TF3SG</t>
  </si>
  <si>
    <t xml:space="preserve">TF3AO</t>
  </si>
  <si>
    <t xml:space="preserve">VU3KPL</t>
  </si>
  <si>
    <t xml:space="preserve">VU2TMP</t>
  </si>
  <si>
    <t xml:space="preserve">YB0NFL</t>
  </si>
  <si>
    <t xml:space="preserve">YB0MWM</t>
  </si>
  <si>
    <t xml:space="preserve">EP2ABS</t>
  </si>
  <si>
    <t xml:space="preserve">EI4KF</t>
  </si>
  <si>
    <t xml:space="preserve">EI5KF</t>
  </si>
  <si>
    <t xml:space="preserve">EI3KG</t>
  </si>
  <si>
    <t xml:space="preserve">EI7JK</t>
  </si>
  <si>
    <t xml:space="preserve">EI100T</t>
  </si>
  <si>
    <t xml:space="preserve">EI80IRTS</t>
  </si>
  <si>
    <t xml:space="preserve">EI9KC</t>
  </si>
  <si>
    <t xml:space="preserve">EI3KD</t>
  </si>
  <si>
    <t xml:space="preserve">4Z5CX</t>
  </si>
  <si>
    <t xml:space="preserve">4X1UN</t>
  </si>
  <si>
    <t xml:space="preserve">4Z5LA</t>
  </si>
  <si>
    <t xml:space="preserve">IZ3KIF</t>
  </si>
  <si>
    <t xml:space="preserve">IK2CLB</t>
  </si>
  <si>
    <t xml:space="preserve">IK2QPR</t>
  </si>
  <si>
    <t xml:space="preserve">IK0YVV</t>
  </si>
  <si>
    <t xml:space="preserve">II5ITA</t>
  </si>
  <si>
    <t xml:space="preserve">IZ5EKV</t>
  </si>
  <si>
    <t xml:space="preserve">IK2HDF</t>
  </si>
  <si>
    <t xml:space="preserve">AC4BT/6Y5</t>
  </si>
  <si>
    <t xml:space="preserve">WA3SBW/6Y5</t>
  </si>
  <si>
    <t xml:space="preserve">6Y9X</t>
  </si>
  <si>
    <t xml:space="preserve">JA7QVI</t>
  </si>
  <si>
    <t xml:space="preserve">JA8ISU</t>
  </si>
  <si>
    <t xml:space="preserve">JA0FVU</t>
  </si>
  <si>
    <t xml:space="preserve">JH1MDJ</t>
  </si>
  <si>
    <t xml:space="preserve">GJ2A</t>
  </si>
  <si>
    <t xml:space="preserve">GJ6UW</t>
  </si>
  <si>
    <t xml:space="preserve">MJ/PA3EWP</t>
  </si>
  <si>
    <t xml:space="preserve">MJ/K3PLV</t>
  </si>
  <si>
    <t xml:space="preserve">MJ0ASP</t>
  </si>
  <si>
    <t xml:space="preserve">AH3C</t>
  </si>
  <si>
    <t xml:space="preserve">JY5HX</t>
  </si>
  <si>
    <t xml:space="preserve">CB0ZA</t>
  </si>
  <si>
    <t xml:space="preserve">RW9QA/2</t>
  </si>
  <si>
    <t xml:space="preserve">UA2FR</t>
  </si>
  <si>
    <t xml:space="preserve">R2FAQ</t>
  </si>
  <si>
    <t xml:space="preserve">UN7TX</t>
  </si>
  <si>
    <t xml:space="preserve">5Z4/DL2RMC</t>
  </si>
  <si>
    <t xml:space="preserve">3DA0RU</t>
  </si>
  <si>
    <t xml:space="preserve">3DA0AQ</t>
  </si>
  <si>
    <t xml:space="preserve">3DA0ET</t>
  </si>
  <si>
    <t xml:space="preserve">9K2HN</t>
  </si>
  <si>
    <t xml:space="preserve">9K2WA</t>
  </si>
  <si>
    <t xml:space="preserve">9K2/SP4R</t>
  </si>
  <si>
    <t xml:space="preserve">VU7A</t>
  </si>
  <si>
    <t xml:space="preserve">YL3FX</t>
  </si>
  <si>
    <t xml:space="preserve">YL6W</t>
  </si>
  <si>
    <t xml:space="preserve">YL2GP</t>
  </si>
  <si>
    <t xml:space="preserve">YL2JZ</t>
  </si>
  <si>
    <t xml:space="preserve">YL95AIW</t>
  </si>
  <si>
    <t xml:space="preserve">OD5ZZ</t>
  </si>
  <si>
    <t xml:space="preserve">7P8C</t>
  </si>
  <si>
    <t xml:space="preserve">7P8US</t>
  </si>
  <si>
    <t xml:space="preserve">7P8PB</t>
  </si>
  <si>
    <t xml:space="preserve">EL2A</t>
  </si>
  <si>
    <t xml:space="preserve">5M2TT</t>
  </si>
  <si>
    <t xml:space="preserve">EL2MF</t>
  </si>
  <si>
    <t xml:space="preserve">EL2ES</t>
  </si>
  <si>
    <t xml:space="preserve">HB0/DL2SBY</t>
  </si>
  <si>
    <t xml:space="preserve">HB0/SP2GCJ</t>
  </si>
  <si>
    <t xml:space="preserve">HB0/W1NN</t>
  </si>
  <si>
    <t xml:space="preserve">HB0/DF5AU</t>
  </si>
  <si>
    <t xml:space="preserve">LY7M</t>
  </si>
  <si>
    <t xml:space="preserve">LY5O</t>
  </si>
  <si>
    <t xml:space="preserve">LY8O</t>
  </si>
  <si>
    <t xml:space="preserve">LY2MM</t>
  </si>
  <si>
    <t xml:space="preserve">5R8WG</t>
  </si>
  <si>
    <t xml:space="preserve">5R8AL</t>
  </si>
  <si>
    <t xml:space="preserve">CR3E</t>
  </si>
  <si>
    <t xml:space="preserve">CT3KN</t>
  </si>
  <si>
    <t xml:space="preserve">CQ9K</t>
  </si>
  <si>
    <t xml:space="preserve">CT9/DJ8OG</t>
  </si>
  <si>
    <t xml:space="preserve">CT3AS</t>
  </si>
  <si>
    <t xml:space="preserve">7QAA</t>
  </si>
  <si>
    <t xml:space="preserve">7Q7GIA</t>
  </si>
  <si>
    <t xml:space="preserve">7Q7BP</t>
  </si>
  <si>
    <t xml:space="preserve">TZ4AM</t>
  </si>
  <si>
    <t xml:space="preserve">9H1EJ</t>
  </si>
  <si>
    <t xml:space="preserve">9H1TT</t>
  </si>
  <si>
    <t xml:space="preserve">W1AW/KH0</t>
  </si>
  <si>
    <t xml:space="preserve">OJ0R</t>
  </si>
  <si>
    <t xml:space="preserve">OJ0VM</t>
  </si>
  <si>
    <t xml:space="preserve">TX7T</t>
  </si>
  <si>
    <t xml:space="preserve">TX7L</t>
  </si>
  <si>
    <t xml:space="preserve">TO7A</t>
  </si>
  <si>
    <t xml:space="preserve">FM5CD</t>
  </si>
  <si>
    <t xml:space="preserve">FM5DN</t>
  </si>
  <si>
    <t xml:space="preserve">FM/S53R</t>
  </si>
  <si>
    <t xml:space="preserve">3B8XF</t>
  </si>
  <si>
    <t xml:space="preserve">3B8/G3TXF</t>
  </si>
  <si>
    <t xml:space="preserve">FH/F5CWU</t>
  </si>
  <si>
    <t xml:space="preserve">XE2X</t>
  </si>
  <si>
    <t xml:space="preserve">XE2S</t>
  </si>
  <si>
    <t xml:space="preserve">XE2WWW</t>
  </si>
  <si>
    <t xml:space="preserve">4A0IARU</t>
  </si>
  <si>
    <t xml:space="preserve">XE2JS</t>
  </si>
  <si>
    <t xml:space="preserve">XE2NK</t>
  </si>
  <si>
    <t xml:space="preserve">V63DX</t>
  </si>
  <si>
    <t xml:space="preserve">ER1MM</t>
  </si>
  <si>
    <t xml:space="preserve">JT1CO</t>
  </si>
  <si>
    <t xml:space="preserve">4O7TC</t>
  </si>
  <si>
    <t xml:space="preserve">4O7CC</t>
  </si>
  <si>
    <t xml:space="preserve">VP2ME</t>
  </si>
  <si>
    <t xml:space="preserve">VP2MAC</t>
  </si>
  <si>
    <t xml:space="preserve">VP2MXF</t>
  </si>
  <si>
    <t xml:space="preserve">VP2MEL</t>
  </si>
  <si>
    <t xml:space="preserve">VP2MPG</t>
  </si>
  <si>
    <t xml:space="preserve">VP2MPA</t>
  </si>
  <si>
    <t xml:space="preserve">CN2AA</t>
  </si>
  <si>
    <t xml:space="preserve">CN8KD</t>
  </si>
  <si>
    <t xml:space="preserve">SV1GA/A</t>
  </si>
  <si>
    <t xml:space="preserve">C91PA</t>
  </si>
  <si>
    <t xml:space="preserve">C91B</t>
  </si>
  <si>
    <t xml:space="preserve">XZ1Z</t>
  </si>
  <si>
    <t xml:space="preserve">V5/DL3DXX</t>
  </si>
  <si>
    <t xml:space="preserve">C21GC</t>
  </si>
  <si>
    <t xml:space="preserve">9N7AA</t>
  </si>
  <si>
    <t xml:space="preserve">9N7WE</t>
  </si>
  <si>
    <t xml:space="preserve">PI4DX</t>
  </si>
  <si>
    <t xml:space="preserve">PA3GEG</t>
  </si>
  <si>
    <t xml:space="preserve">PC2D</t>
  </si>
  <si>
    <t xml:space="preserve">PA3FQA</t>
  </si>
  <si>
    <t xml:space="preserve">FK8IK</t>
  </si>
  <si>
    <t xml:space="preserve">FK8DD</t>
  </si>
  <si>
    <t xml:space="preserve">ZL4PW</t>
  </si>
  <si>
    <t xml:space="preserve">YN2CC</t>
  </si>
  <si>
    <t xml:space="preserve">YN5Z</t>
  </si>
  <si>
    <t xml:space="preserve">YN2GA</t>
  </si>
  <si>
    <t xml:space="preserve">YN2GY</t>
  </si>
  <si>
    <t xml:space="preserve">YN2EJ</t>
  </si>
  <si>
    <t xml:space="preserve">5N7Q</t>
  </si>
  <si>
    <t xml:space="preserve">E6GG</t>
  </si>
  <si>
    <t xml:space="preserve">ZK2C</t>
  </si>
  <si>
    <t xml:space="preserve">E6AY</t>
  </si>
  <si>
    <t xml:space="preserve">E51M</t>
  </si>
  <si>
    <t xml:space="preserve">Z38N</t>
  </si>
  <si>
    <t xml:space="preserve">Z36W</t>
  </si>
  <si>
    <t xml:space="preserve">Z31NA</t>
  </si>
  <si>
    <t xml:space="preserve">MI0NWA</t>
  </si>
  <si>
    <t xml:space="preserve">GI4EBS</t>
  </si>
  <si>
    <t xml:space="preserve">GI5K</t>
  </si>
  <si>
    <t xml:space="preserve">GI4SNA</t>
  </si>
  <si>
    <t xml:space="preserve">LI8OM</t>
  </si>
  <si>
    <t xml:space="preserve">LN8W</t>
  </si>
  <si>
    <t xml:space="preserve">LA2MOA</t>
  </si>
  <si>
    <t xml:space="preserve">LA8OM</t>
  </si>
  <si>
    <t xml:space="preserve">LA2PA</t>
  </si>
  <si>
    <t xml:space="preserve">T88UW</t>
  </si>
  <si>
    <t xml:space="preserve">T88WA</t>
  </si>
  <si>
    <t xml:space="preserve">HP1WW</t>
  </si>
  <si>
    <t xml:space="preserve">P29RO</t>
  </si>
  <si>
    <t xml:space="preserve">OA4TT</t>
  </si>
  <si>
    <t xml:space="preserve">DU1IST</t>
  </si>
  <si>
    <t xml:space="preserve">SP3RBG</t>
  </si>
  <si>
    <t xml:space="preserve">SN7Q</t>
  </si>
  <si>
    <t xml:space="preserve">SP6EIY</t>
  </si>
  <si>
    <t xml:space="preserve">HF6WGC</t>
  </si>
  <si>
    <t xml:space="preserve">SP3GXH</t>
  </si>
  <si>
    <t xml:space="preserve">SP9KR</t>
  </si>
  <si>
    <t xml:space="preserve">CT1IUA</t>
  </si>
  <si>
    <t xml:space="preserve">CQ7OA</t>
  </si>
  <si>
    <t xml:space="preserve">CT1HMN</t>
  </si>
  <si>
    <t xml:space="preserve">CT5KAO</t>
  </si>
  <si>
    <t xml:space="preserve">CT1EEB</t>
  </si>
  <si>
    <t xml:space="preserve">NP4Z</t>
  </si>
  <si>
    <t xml:space="preserve">KP4JRS</t>
  </si>
  <si>
    <t xml:space="preserve">NP3CW</t>
  </si>
  <si>
    <t xml:space="preserve">NP3DM</t>
  </si>
  <si>
    <t xml:space="preserve">A71AE</t>
  </si>
  <si>
    <t xml:space="preserve">6K5BXQ</t>
  </si>
  <si>
    <t xml:space="preserve">DS2XUM</t>
  </si>
  <si>
    <t xml:space="preserve">DS5USH</t>
  </si>
  <si>
    <t xml:space="preserve">ZS6EZ</t>
  </si>
  <si>
    <t xml:space="preserve">ZS6GRL</t>
  </si>
  <si>
    <t xml:space="preserve">ZS9MADIBA</t>
  </si>
  <si>
    <t xml:space="preserve">Z81X</t>
  </si>
  <si>
    <t xml:space="preserve">TN2MS</t>
  </si>
  <si>
    <t xml:space="preserve">TN5E</t>
  </si>
  <si>
    <t xml:space="preserve">TO7DL</t>
  </si>
  <si>
    <t xml:space="preserve">FR8UA</t>
  </si>
  <si>
    <t xml:space="preserve">3B9EME</t>
  </si>
  <si>
    <t xml:space="preserve">YO3APJ</t>
  </si>
  <si>
    <t xml:space="preserve">YR9F</t>
  </si>
  <si>
    <t xml:space="preserve">YO3JW</t>
  </si>
  <si>
    <t xml:space="preserve">YO9HP</t>
  </si>
  <si>
    <t xml:space="preserve">3D2EU</t>
  </si>
  <si>
    <t xml:space="preserve">3D2RX</t>
  </si>
  <si>
    <t xml:space="preserve">9X0NH</t>
  </si>
  <si>
    <t xml:space="preserve">PJ5/K5WE</t>
  </si>
  <si>
    <t xml:space="preserve">PJ5J</t>
  </si>
  <si>
    <t xml:space="preserve">PJ6/G3TXF</t>
  </si>
  <si>
    <t xml:space="preserve">K8LEE/CY0</t>
  </si>
  <si>
    <t xml:space="preserve">FJ/DK7LX</t>
  </si>
  <si>
    <t xml:space="preserve">TO3A</t>
  </si>
  <si>
    <t xml:space="preserve">FJ/K5WE</t>
  </si>
  <si>
    <t xml:space="preserve">FJ/N5WR</t>
  </si>
  <si>
    <t xml:space="preserve">FJ/N2IEN</t>
  </si>
  <si>
    <t xml:space="preserve">ZD7Z</t>
  </si>
  <si>
    <t xml:space="preserve">ZD7W</t>
  </si>
  <si>
    <t xml:space="preserve">J6/DL7VOG</t>
  </si>
  <si>
    <t xml:space="preserve">J6/K9AW</t>
  </si>
  <si>
    <t xml:space="preserve">FS/LY2IJ</t>
  </si>
  <si>
    <t xml:space="preserve">FS4WBS</t>
  </si>
  <si>
    <t xml:space="preserve">FS/K9EL</t>
  </si>
  <si>
    <t xml:space="preserve">TO80SP</t>
  </si>
  <si>
    <t xml:space="preserve">FP/G3ZAY</t>
  </si>
  <si>
    <t xml:space="preserve">J88HL</t>
  </si>
  <si>
    <t xml:space="preserve">J8/LY2IJ</t>
  </si>
  <si>
    <t xml:space="preserve">5W0LM</t>
  </si>
  <si>
    <t xml:space="preserve">HK0/UA4WHX</t>
  </si>
  <si>
    <t xml:space="preserve">5J0R</t>
  </si>
  <si>
    <t xml:space="preserve">S9OK</t>
  </si>
  <si>
    <t xml:space="preserve">II0C</t>
  </si>
  <si>
    <t xml:space="preserve">IS0KNG</t>
  </si>
  <si>
    <t xml:space="preserve">IM0QMA</t>
  </si>
  <si>
    <t xml:space="preserve">IS0BOY</t>
  </si>
  <si>
    <t xml:space="preserve">7Z1JA</t>
  </si>
  <si>
    <t xml:space="preserve">HZ1TT</t>
  </si>
  <si>
    <t xml:space="preserve">HZ1XB</t>
  </si>
  <si>
    <t xml:space="preserve">GM5X</t>
  </si>
  <si>
    <t xml:space="preserve">GM7R</t>
  </si>
  <si>
    <t xml:space="preserve">MM0ZBH</t>
  </si>
  <si>
    <t xml:space="preserve">GM0GAV</t>
  </si>
  <si>
    <t xml:space="preserve">2M0ONW</t>
  </si>
  <si>
    <t xml:space="preserve">6V7S</t>
  </si>
  <si>
    <t xml:space="preserve">6W/UN7LZ</t>
  </si>
  <si>
    <t xml:space="preserve">6V7D</t>
  </si>
  <si>
    <t xml:space="preserve">6V7Z</t>
  </si>
  <si>
    <t xml:space="preserve">YT9A</t>
  </si>
  <si>
    <t xml:space="preserve">YT8A</t>
  </si>
  <si>
    <t xml:space="preserve">YT9M</t>
  </si>
  <si>
    <t xml:space="preserve">YU3FX</t>
  </si>
  <si>
    <t xml:space="preserve">YU9MBA</t>
  </si>
  <si>
    <t xml:space="preserve">S79VU</t>
  </si>
  <si>
    <t xml:space="preserve">S79K</t>
  </si>
  <si>
    <t xml:space="preserve">9L0W</t>
  </si>
  <si>
    <t xml:space="preserve">9L5MS</t>
  </si>
  <si>
    <t xml:space="preserve">9L5M</t>
  </si>
  <si>
    <t xml:space="preserve">9L1A</t>
  </si>
  <si>
    <t xml:space="preserve">9V1PW</t>
  </si>
  <si>
    <t xml:space="preserve">PJ7/VA3QSL</t>
  </si>
  <si>
    <t xml:space="preserve">PJ7I</t>
  </si>
  <si>
    <t xml:space="preserve">PJ7/K5WE</t>
  </si>
  <si>
    <t xml:space="preserve">OM3PA</t>
  </si>
  <si>
    <t xml:space="preserve">OM2VL</t>
  </si>
  <si>
    <t xml:space="preserve">OM3LU</t>
  </si>
  <si>
    <t xml:space="preserve">OM3LK</t>
  </si>
  <si>
    <t xml:space="preserve">S50A</t>
  </si>
  <si>
    <t xml:space="preserve">S51F</t>
  </si>
  <si>
    <t xml:space="preserve">S58N</t>
  </si>
  <si>
    <t xml:space="preserve">S57NW</t>
  </si>
  <si>
    <t xml:space="preserve">S51ZZ</t>
  </si>
  <si>
    <t xml:space="preserve">H44RH</t>
  </si>
  <si>
    <t xml:space="preserve">E51DWC</t>
  </si>
  <si>
    <t xml:space="preserve">E51WWA</t>
  </si>
  <si>
    <t xml:space="preserve">E51RAT</t>
  </si>
  <si>
    <t xml:space="preserve">1A0KM</t>
  </si>
  <si>
    <t xml:space="preserve">EA2MK</t>
  </si>
  <si>
    <t xml:space="preserve">EB1TR</t>
  </si>
  <si>
    <t xml:space="preserve">EA4KT</t>
  </si>
  <si>
    <t xml:space="preserve">EA4EJR</t>
  </si>
  <si>
    <t xml:space="preserve">4S7VG</t>
  </si>
  <si>
    <t xml:space="preserve">PZ5T</t>
  </si>
  <si>
    <t xml:space="preserve">PZ5P</t>
  </si>
  <si>
    <t xml:space="preserve">JW/DL2JRM</t>
  </si>
  <si>
    <t xml:space="preserve">JW8HGA</t>
  </si>
  <si>
    <t xml:space="preserve">JW/LZ2HM</t>
  </si>
  <si>
    <t xml:space="preserve">SK3W</t>
  </si>
  <si>
    <t xml:space="preserve">SG3U</t>
  </si>
  <si>
    <t xml:space="preserve">SM4OTI</t>
  </si>
  <si>
    <t xml:space="preserve">HB9CA</t>
  </si>
  <si>
    <t xml:space="preserve">HB9DAX</t>
  </si>
  <si>
    <t xml:space="preserve">HB9CVQ</t>
  </si>
  <si>
    <t xml:space="preserve">BP100</t>
  </si>
  <si>
    <t xml:space="preserve">5H1WX</t>
  </si>
  <si>
    <t xml:space="preserve">5I0DX</t>
  </si>
  <si>
    <t xml:space="preserve">H40WA</t>
  </si>
  <si>
    <t xml:space="preserve">H40GC</t>
  </si>
  <si>
    <t xml:space="preserve">H40RH</t>
  </si>
  <si>
    <t xml:space="preserve">HS0ZKS</t>
  </si>
  <si>
    <t xml:space="preserve">E29TGW</t>
  </si>
  <si>
    <t xml:space="preserve">5V7P</t>
  </si>
  <si>
    <t xml:space="preserve">ZK3Q</t>
  </si>
  <si>
    <t xml:space="preserve">ZK3E</t>
  </si>
  <si>
    <t xml:space="preserve">A31MA</t>
  </si>
  <si>
    <t xml:space="preserve">A35YZ</t>
  </si>
  <si>
    <t xml:space="preserve">9Y4/VE3EY</t>
  </si>
  <si>
    <t xml:space="preserve">9Y4D</t>
  </si>
  <si>
    <t xml:space="preserve">9Y4/DL1QQ</t>
  </si>
  <si>
    <t xml:space="preserve">ZD9CW</t>
  </si>
  <si>
    <t xml:space="preserve">TC0A</t>
  </si>
  <si>
    <t xml:space="preserve">TA3D</t>
  </si>
  <si>
    <t xml:space="preserve">VP5S</t>
  </si>
  <si>
    <t xml:space="preserve">VP5/G3SWH</t>
  </si>
  <si>
    <t xml:space="preserve">VP5B</t>
  </si>
  <si>
    <t xml:space="preserve">VP5/AC0W</t>
  </si>
  <si>
    <t xml:space="preserve">T2C</t>
  </si>
  <si>
    <t xml:space="preserve">T2T</t>
  </si>
  <si>
    <t xml:space="preserve">5X3K</t>
  </si>
  <si>
    <t xml:space="preserve">UW5ZM</t>
  </si>
  <si>
    <t xml:space="preserve">UX1UA</t>
  </si>
  <si>
    <t xml:space="preserve">US0ZZ</t>
  </si>
  <si>
    <t xml:space="preserve">UU2JQ</t>
  </si>
  <si>
    <t xml:space="preserve">US6IKF</t>
  </si>
  <si>
    <t xml:space="preserve">UY0ZG</t>
  </si>
  <si>
    <t xml:space="preserve">A61ZX</t>
  </si>
  <si>
    <t xml:space="preserve">A61BK</t>
  </si>
  <si>
    <t xml:space="preserve">K8FH</t>
  </si>
  <si>
    <t xml:space="preserve">W0ECS</t>
  </si>
  <si>
    <t xml:space="preserve">K7GT</t>
  </si>
  <si>
    <t xml:space="preserve">KE7S</t>
  </si>
  <si>
    <t xml:space="preserve">NR6O</t>
  </si>
  <si>
    <t xml:space="preserve">WK4Y</t>
  </si>
  <si>
    <t xml:space="preserve">W2DX</t>
  </si>
  <si>
    <t xml:space="preserve">KR3E</t>
  </si>
  <si>
    <t xml:space="preserve">CX9AU</t>
  </si>
  <si>
    <t xml:space="preserve">CX2DK</t>
  </si>
  <si>
    <t xml:space="preserve">CX2AQ</t>
  </si>
  <si>
    <t xml:space="preserve">K2V</t>
  </si>
  <si>
    <t xml:space="preserve">NP2KW</t>
  </si>
  <si>
    <t xml:space="preserve">KP2/VE3OP</t>
  </si>
  <si>
    <t xml:space="preserve">KP2/AG2J</t>
  </si>
  <si>
    <t xml:space="preserve">WP2Z</t>
  </si>
  <si>
    <t xml:space="preserve">YJ0GC</t>
  </si>
  <si>
    <t xml:space="preserve">YJ0AFU</t>
  </si>
  <si>
    <t xml:space="preserve">YJ0ZZ</t>
  </si>
  <si>
    <t xml:space="preserve">HV4NAC</t>
  </si>
  <si>
    <t xml:space="preserve">YV5LI</t>
  </si>
  <si>
    <t xml:space="preserve">YY4KWB</t>
  </si>
  <si>
    <t xml:space="preserve">YV4NN</t>
  </si>
  <si>
    <t xml:space="preserve">3W3B</t>
  </si>
  <si>
    <t xml:space="preserve">GW0GEI</t>
  </si>
  <si>
    <t xml:space="preserve">MW/DF8DX</t>
  </si>
  <si>
    <t xml:space="preserve">GW9T</t>
  </si>
  <si>
    <t xml:space="preserve">GW4BLE</t>
  </si>
  <si>
    <t xml:space="preserve">FW7AA</t>
  </si>
  <si>
    <t xml:space="preserve">T30D</t>
  </si>
  <si>
    <t xml:space="preserve">7O73T</t>
  </si>
  <si>
    <t xml:space="preserve">Z21MG</t>
  </si>
  <si>
    <t xml:space="preserve">Entity Totals</t>
  </si>
  <si>
    <t xml:space="preserve">Number of Entities NOT Confirmed by Band:</t>
  </si>
  <si>
    <t xml:space="preserve">Wrkd &amp; Current</t>
  </si>
  <si>
    <t xml:space="preserve">Number of Entities needed to reach DXCC:</t>
  </si>
  <si>
    <t xml:space="preserve">DXCC Want List</t>
  </si>
  <si>
    <t xml:space="preserve">The last group of Entities needed to complete working them all.</t>
  </si>
  <si>
    <t xml:space="preserve">Prefix</t>
  </si>
  <si>
    <t xml:space="preserve">NOTE</t>
  </si>
  <si>
    <t xml:space="preserve">FT/G TO</t>
  </si>
  <si>
    <t xml:space="preserve">Worked/Confirmed FT4GL</t>
  </si>
  <si>
    <t xml:space="preserve">FT8X</t>
  </si>
  <si>
    <t xml:space="preserve">VK0-M</t>
  </si>
  <si>
    <t xml:space="preserve">Work Sheet Comparing QSL Cards Received and LoTW Confirmations Received</t>
  </si>
  <si>
    <t xml:space="preserve">(Cells automatically populated from other worksheets.)</t>
  </si>
  <si>
    <t xml:space="preserve">QSL Card</t>
  </si>
  <si>
    <t xml:space="preserve">LoTW</t>
  </si>
  <si>
    <t xml:space="preserve">Current Status</t>
  </si>
  <si>
    <t xml:space="preserve">Chk</t>
  </si>
  <si>
    <t xml:space="preserve">NoChk</t>
  </si>
  <si>
    <t xml:space="preserve">Mix</t>
  </si>
  <si>
    <t xml:space="preserve">CW</t>
  </si>
  <si>
    <t xml:space="preserve">SSB</t>
  </si>
  <si>
    <t xml:space="preserve">Data</t>
  </si>
  <si>
    <t xml:space="preserve">QSL</t>
  </si>
  <si>
    <t xml:space="preserve">DELETED</t>
  </si>
  <si>
    <t xml:space="preserve">No card or LoTW confirmation ( current only ):</t>
  </si>
  <si>
    <t xml:space="preserve">Small differences in totals are due</t>
  </si>
  <si>
    <t xml:space="preserve">Have card but would like LoTW confirmation:</t>
  </si>
  <si>
    <t xml:space="preserve"> to deleted and current Entity listings.</t>
  </si>
  <si>
    <t xml:space="preserve">Plan to have cards field checked:</t>
  </si>
  <si>
    <t xml:space="preserve">Have LoTW but would like card: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</si>
</sst>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m/d/yyyy"/>
    <numFmt numFmtId="167" formatCode="m/d/yyyy\ h:mm"/>
    <numFmt numFmtId="168" formatCode="d\-mmm\-yy"/>
    <numFmt numFmtId="169" formatCode="d\-mmm\-yyyy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Verdana"/>
      <family val="2"/>
      <charset val="1"/>
    </font>
    <font>
      <sz val="10"/>
      <color rgb="FF000000"/>
      <name val="Arial"/>
      <family val="0"/>
      <charset val="1"/>
    </font>
    <font>
      <b val="true"/>
      <sz val="8"/>
      <color rgb="FF000000"/>
      <name val="Verdana"/>
      <family val="2"/>
      <charset val="1"/>
    </font>
    <font>
      <sz val="8"/>
      <color rgb="FF000000"/>
      <name val="Verdana"/>
      <family val="2"/>
    </font>
    <font>
      <b val="true"/>
      <sz val="8"/>
      <color rgb="FF000000"/>
      <name val="Verdana"/>
      <family val="2"/>
    </font>
    <font>
      <u val="single"/>
      <sz val="10"/>
      <color rgb="FF0000FF"/>
      <name val="Arial"/>
      <family val="0"/>
      <charset val="1"/>
    </font>
    <font>
      <sz val="8"/>
      <name val="Arial"/>
      <family val="0"/>
      <charset val="1"/>
    </font>
    <font>
      <sz val="8"/>
      <color rgb="FF000000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E0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A9A9A9"/>
        <bgColor rgb="FF969696"/>
      </patternFill>
    </fill>
    <fill>
      <patternFill patternType="solid">
        <fgColor rgb="FFD3D3D3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2E8B57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ont>
        <name val="Arial"/>
        <charset val="1"/>
        <family val="0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9A9A9"/>
      <rgbColor rgb="FF993366"/>
      <rgbColor rgb="FFFFFFE0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2E8B57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800" strike="noStrike" u="none">
                <a:solidFill>
                  <a:srgbClr val="000000"/>
                </a:solidFill>
                <a:uFillTx/>
                <a:latin typeface="Verdana"/>
                <a:ea typeface="DejaVu Sans"/>
              </a:rPr>
              <a:t>LoTW Challenge Summery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ffffe0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'DXCC SUMMERY'!$C$19:$C$28</c:f>
              <c:strCache>
                <c:ptCount val="10"/>
                <c:pt idx="0">
                  <c:v>160 Meters</c:v>
                </c:pt>
                <c:pt idx="1">
                  <c:v>80 Meters (5BDXCC)</c:v>
                </c:pt>
                <c:pt idx="2">
                  <c:v>40 Meters (5BDXCC)</c:v>
                </c:pt>
                <c:pt idx="3">
                  <c:v>30 Meters</c:v>
                </c:pt>
                <c:pt idx="4">
                  <c:v>20 Meters (5BDXCC)</c:v>
                </c:pt>
                <c:pt idx="5">
                  <c:v>17 Meters</c:v>
                </c:pt>
                <c:pt idx="6">
                  <c:v>15 Meters (5BDXCC)</c:v>
                </c:pt>
                <c:pt idx="7">
                  <c:v>12 Meters</c:v>
                </c:pt>
                <c:pt idx="8">
                  <c:v>10 Meters (5BDXCC)</c:v>
                </c:pt>
                <c:pt idx="9">
                  <c:v>6 Meters</c:v>
                </c:pt>
              </c:strCache>
            </c:strRef>
          </c:cat>
          <c:val>
            <c:numRef>
              <c:f>'DXCC SUMMERY'!$D$19:$D$28</c:f>
              <c:numCache>
                <c:formatCode>General</c:formatCode>
                <c:ptCount val="10"/>
                <c:pt idx="0">
                  <c:v>22</c:v>
                </c:pt>
                <c:pt idx="1">
                  <c:v>118</c:v>
                </c:pt>
                <c:pt idx="2">
                  <c:v>162</c:v>
                </c:pt>
                <c:pt idx="3">
                  <c:v>211</c:v>
                </c:pt>
                <c:pt idx="4">
                  <c:v>290</c:v>
                </c:pt>
                <c:pt idx="5">
                  <c:v>277</c:v>
                </c:pt>
                <c:pt idx="6">
                  <c:v>297</c:v>
                </c:pt>
                <c:pt idx="7">
                  <c:v>260</c:v>
                </c:pt>
                <c:pt idx="8">
                  <c:v>257</c:v>
                </c:pt>
                <c:pt idx="9">
                  <c:v>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'DXCC SUMMERY'!$C$19:$C$28</c:f>
              <c:strCache>
                <c:ptCount val="10"/>
                <c:pt idx="0">
                  <c:v>160 Meters</c:v>
                </c:pt>
                <c:pt idx="1">
                  <c:v>80 Meters (5BDXCC)</c:v>
                </c:pt>
                <c:pt idx="2">
                  <c:v>40 Meters (5BDXCC)</c:v>
                </c:pt>
                <c:pt idx="3">
                  <c:v>30 Meters</c:v>
                </c:pt>
                <c:pt idx="4">
                  <c:v>20 Meters (5BDXCC)</c:v>
                </c:pt>
                <c:pt idx="5">
                  <c:v>17 Meters</c:v>
                </c:pt>
                <c:pt idx="6">
                  <c:v>15 Meters (5BDXCC)</c:v>
                </c:pt>
                <c:pt idx="7">
                  <c:v>12 Meters</c:v>
                </c:pt>
                <c:pt idx="8">
                  <c:v>10 Meters (5BDXCC)</c:v>
                </c:pt>
                <c:pt idx="9">
                  <c:v>6 Meters</c:v>
                </c:pt>
              </c:strCache>
            </c:strRef>
          </c:cat>
          <c:val>
            <c:numRef>
              <c:f>'DXCC SUMMERY'!$E$19:$E$28</c:f>
              <c:numCache>
                <c:formatCode>General</c:formatCode>
                <c:ptCount val="10"/>
              </c:numCache>
            </c:numRef>
          </c:val>
        </c:ser>
        <c:gapWidth val="150"/>
        <c:overlap val="0"/>
        <c:axId val="13125585"/>
        <c:axId val="48006038"/>
      </c:barChart>
      <c:catAx>
        <c:axId val="1312558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800" strike="noStrike" u="none">
                    <a:solidFill>
                      <a:srgbClr val="000000"/>
                    </a:solidFill>
                    <a:uFillTx/>
                    <a:latin typeface="Verdana"/>
                    <a:ea typeface="DejaVu Sans"/>
                  </a:rPr>
                  <a:t> Frequency Band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800" strike="noStrike" u="none">
                <a:solidFill>
                  <a:srgbClr val="000000"/>
                </a:solidFill>
                <a:uFillTx/>
                <a:latin typeface="Verdana"/>
                <a:ea typeface="DejaVu Sans"/>
              </a:defRPr>
            </a:pPr>
          </a:p>
        </c:txPr>
        <c:crossAx val="48006038"/>
        <c:crosses val="autoZero"/>
        <c:auto val="1"/>
        <c:lblAlgn val="ctr"/>
        <c:lblOffset val="100"/>
        <c:noMultiLvlLbl val="0"/>
      </c:catAx>
      <c:valAx>
        <c:axId val="48006038"/>
        <c:scaling>
          <c:orientation val="minMax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800" strike="noStrike" u="none">
                    <a:solidFill>
                      <a:srgbClr val="000000"/>
                    </a:solidFill>
                    <a:uFillTx/>
                    <a:latin typeface="Verdana"/>
                    <a:ea typeface="DejaVu Sans"/>
                  </a:rPr>
                  <a:t>Number of Entities
Confirmed by Band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1" sz="800" strike="noStrike" u="none">
                <a:solidFill>
                  <a:srgbClr val="000000"/>
                </a:solidFill>
                <a:uFillTx/>
                <a:latin typeface="Verdana"/>
                <a:ea typeface="DejaVu Sans"/>
              </a:defRPr>
            </a:pPr>
          </a:p>
        </c:txPr>
        <c:crossAx val="13125585"/>
        <c:crossesAt val="1"/>
        <c:crossBetween val="between"/>
      </c:valAx>
      <c:spPr>
        <a:solidFill>
          <a:srgbClr val="c0c0c0"/>
        </a:solidFill>
        <a:ln w="0">
          <a:solidFill>
            <a:srgbClr val="000000"/>
          </a:solidFill>
        </a:ln>
      </c:spPr>
    </c:plotArea>
    <c:plotVisOnly val="1"/>
    <c:dispBlanksAs val="gap"/>
  </c:chart>
  <c:spPr>
    <a:solidFill>
      <a:srgbClr val="969696"/>
    </a:solidFill>
    <a:ln w="936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800" strike="noStrike" u="none">
                <a:solidFill>
                  <a:srgbClr val="000000"/>
                </a:solidFill>
                <a:uFillTx/>
                <a:latin typeface="Verdana"/>
                <a:ea typeface="DejaVu Sans"/>
              </a:rPr>
              <a:t>LoTW DXCC Summery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ffffe0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'DXCC SUMMERY'!$C$14:$E$14</c:f>
              <c:strCache>
                <c:ptCount val="3"/>
                <c:pt idx="0">
                  <c:v>LoTW CW</c:v>
                </c:pt>
                <c:pt idx="1">
                  <c:v>LoTW SSB</c:v>
                </c:pt>
                <c:pt idx="2">
                  <c:v>LoTW Digital</c:v>
                </c:pt>
              </c:strCache>
            </c:strRef>
          </c:cat>
          <c:val>
            <c:numRef>
              <c:f>'DXCC SUMMERY'!$C$15:$E$15</c:f>
              <c:numCache>
                <c:formatCode>General</c:formatCode>
                <c:ptCount val="3"/>
                <c:pt idx="0">
                  <c:v>316</c:v>
                </c:pt>
                <c:pt idx="1">
                  <c:v>282</c:v>
                </c:pt>
                <c:pt idx="2">
                  <c:v>229</c:v>
                </c:pt>
              </c:numCache>
            </c:numRef>
          </c:val>
        </c:ser>
        <c:gapWidth val="150"/>
        <c:overlap val="0"/>
        <c:axId val="74436736"/>
        <c:axId val="28678655"/>
      </c:barChart>
      <c:catAx>
        <c:axId val="7443673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800" strike="noStrike" u="none">
                    <a:solidFill>
                      <a:srgbClr val="000000"/>
                    </a:solidFill>
                    <a:uFillTx/>
                    <a:latin typeface="Verdana"/>
                    <a:ea typeface="DejaVu Sans"/>
                  </a:rPr>
                  <a:t>Mode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800" strike="noStrike" u="none">
                <a:solidFill>
                  <a:srgbClr val="000000"/>
                </a:solidFill>
                <a:uFillTx/>
                <a:latin typeface="Verdana"/>
                <a:ea typeface="DejaVu Sans"/>
              </a:defRPr>
            </a:pPr>
          </a:p>
        </c:txPr>
        <c:crossAx val="28678655"/>
        <c:crosses val="autoZero"/>
        <c:auto val="1"/>
        <c:lblAlgn val="ctr"/>
        <c:lblOffset val="100"/>
        <c:noMultiLvlLbl val="0"/>
      </c:catAx>
      <c:valAx>
        <c:axId val="28678655"/>
        <c:scaling>
          <c:orientation val="minMax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800" strike="noStrike" u="none">
                    <a:solidFill>
                      <a:srgbClr val="000000"/>
                    </a:solidFill>
                    <a:uFillTx/>
                    <a:latin typeface="Verdana"/>
                    <a:ea typeface="DejaVu Sans"/>
                  </a:rPr>
                  <a:t>Number of Entities
Confirmed by Mode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1" sz="800" strike="noStrike" u="none">
                <a:solidFill>
                  <a:srgbClr val="000000"/>
                </a:solidFill>
                <a:uFillTx/>
                <a:latin typeface="Verdana"/>
                <a:ea typeface="DejaVu Sans"/>
              </a:defRPr>
            </a:pPr>
          </a:p>
        </c:txPr>
        <c:crossAx val="74436736"/>
        <c:crossesAt val="1"/>
        <c:crossBetween val="between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solidFill>
      <a:srgbClr val="969696"/>
    </a:solidFill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218520</xdr:colOff>
      <xdr:row>17</xdr:row>
      <xdr:rowOff>133200</xdr:rowOff>
    </xdr:from>
    <xdr:to>
      <xdr:col>15</xdr:col>
      <xdr:colOff>652680</xdr:colOff>
      <xdr:row>33</xdr:row>
      <xdr:rowOff>138960</xdr:rowOff>
    </xdr:to>
    <xdr:graphicFrame>
      <xdr:nvGraphicFramePr>
        <xdr:cNvPr id="0" name="Chart 1"/>
        <xdr:cNvGraphicFramePr/>
      </xdr:nvGraphicFramePr>
      <xdr:xfrm>
        <a:off x="5887800" y="2774880"/>
        <a:ext cx="6834960" cy="2596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218520</xdr:colOff>
      <xdr:row>1</xdr:row>
      <xdr:rowOff>142920</xdr:rowOff>
    </xdr:from>
    <xdr:to>
      <xdr:col>15</xdr:col>
      <xdr:colOff>652680</xdr:colOff>
      <xdr:row>16</xdr:row>
      <xdr:rowOff>142560</xdr:rowOff>
    </xdr:to>
    <xdr:graphicFrame>
      <xdr:nvGraphicFramePr>
        <xdr:cNvPr id="1" name="Chart 2"/>
        <xdr:cNvGraphicFramePr/>
      </xdr:nvGraphicFramePr>
      <xdr:xfrm>
        <a:off x="5887800" y="305640"/>
        <a:ext cx="6834960" cy="231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3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9.1484375" defaultRowHeight="12.8" zeroHeight="false" outlineLevelRow="0" outlineLevelCol="0"/>
  <cols>
    <col collapsed="false" customWidth="true" hidden="false" outlineLevel="0" max="2" min="1" style="1" width="1.3"/>
    <col collapsed="false" customWidth="true" hidden="false" outlineLevel="0" max="5" min="3" style="1" width="25.95"/>
    <col collapsed="false" customWidth="true" hidden="false" outlineLevel="0" max="6" min="6" style="2" width="3.24"/>
    <col collapsed="false" customWidth="true" hidden="false" outlineLevel="0" max="16" min="7" style="1" width="9.73"/>
    <col collapsed="false" customWidth="true" hidden="false" outlineLevel="0" max="18" min="17" style="1" width="1.7"/>
    <col collapsed="false" customWidth="false" hidden="false" outlineLevel="0" max="257" min="19" style="1" width="9.13"/>
    <col collapsed="false" customWidth="false" hidden="false" outlineLevel="0" max="1024" min="258" style="3" width="9.13"/>
    <col collapsed="false" customWidth="false" hidden="false" outlineLevel="0" max="16384" min="1025" style="4" width="9.14"/>
  </cols>
  <sheetData>
    <row r="2" customFormat="false" ht="12.75" hidden="false" customHeight="true" outlineLevel="0" collapsed="false">
      <c r="B2" s="5"/>
      <c r="C2" s="5"/>
      <c r="D2" s="5"/>
      <c r="E2" s="5"/>
    </row>
    <row r="3" customFormat="false" ht="12.75" hidden="false" customHeight="true" outlineLevel="0" collapsed="false">
      <c r="B3" s="5"/>
      <c r="C3" s="6" t="s">
        <v>0</v>
      </c>
      <c r="D3" s="6"/>
      <c r="E3" s="6"/>
    </row>
    <row r="4" customFormat="false" ht="12.75" hidden="false" customHeight="true" outlineLevel="0" collapsed="false">
      <c r="B4" s="5"/>
      <c r="C4" s="6" t="s">
        <v>1</v>
      </c>
      <c r="D4" s="6"/>
      <c r="E4" s="6"/>
    </row>
    <row r="5" customFormat="false" ht="12.75" hidden="false" customHeight="true" outlineLevel="0" collapsed="false">
      <c r="B5" s="5"/>
      <c r="C5" s="7"/>
      <c r="D5" s="8" t="n">
        <v>45756</v>
      </c>
      <c r="E5" s="7"/>
    </row>
    <row r="6" customFormat="false" ht="12.75" hidden="false" customHeight="true" outlineLevel="0" collapsed="false">
      <c r="B6" s="5"/>
      <c r="C6" s="9" t="s">
        <v>2</v>
      </c>
      <c r="D6" s="9"/>
      <c r="E6" s="9"/>
    </row>
    <row r="7" customFormat="false" ht="12.75" hidden="false" customHeight="true" outlineLevel="0" collapsed="false">
      <c r="B7" s="5"/>
      <c r="C7" s="9" t="s">
        <v>3</v>
      </c>
      <c r="D7" s="9"/>
      <c r="E7" s="9"/>
    </row>
    <row r="8" customFormat="false" ht="12.75" hidden="false" customHeight="true" outlineLevel="0" collapsed="false">
      <c r="B8" s="5"/>
      <c r="C8" s="9" t="str">
        <f aca="false">'DXCC QSL Card Tracking'!D6</f>
        <v>Original DXCC Cards</v>
      </c>
      <c r="D8" s="9" t="str">
        <f aca="false">'DXCC QSL Card Tracking'!E6</f>
        <v>New DXCC Cards</v>
      </c>
      <c r="E8" s="9" t="str">
        <f aca="false">'DXCC QSL Card Tracking'!F6</f>
        <v>New DXCC Cards</v>
      </c>
    </row>
    <row r="9" customFormat="false" ht="12.75" hidden="false" customHeight="true" outlineLevel="0" collapsed="false">
      <c r="B9" s="5"/>
      <c r="C9" s="10" t="str">
        <f aca="false">'DXCC QSL Card Tracking'!D7</f>
        <v>Mixed = 155</v>
      </c>
      <c r="D9" s="10" t="str">
        <f aca="false">'DXCC QSL Card Tracking'!E7</f>
        <v>Mixed = 184</v>
      </c>
      <c r="E9" s="10" t="str">
        <f aca="false">'DXCC QSL Card Tracking'!F7</f>
        <v>Waiting on QSL Card = 0</v>
      </c>
    </row>
    <row r="10" customFormat="false" ht="12.75" hidden="false" customHeight="true" outlineLevel="0" collapsed="false">
      <c r="B10" s="5"/>
      <c r="C10" s="11" t="s">
        <v>4</v>
      </c>
      <c r="D10" s="11"/>
      <c r="E10" s="10" t="n">
        <f aca="false">'DXCC QSL Card Tracking'!D413</f>
        <v>339</v>
      </c>
    </row>
    <row r="11" customFormat="false" ht="12.75" hidden="false" customHeight="true" outlineLevel="0" collapsed="false">
      <c r="B11" s="5"/>
      <c r="C11" s="11" t="s">
        <v>5</v>
      </c>
      <c r="D11" s="11"/>
      <c r="E11" s="10" t="n">
        <f aca="false">'DXCC QSL Card Tracking'!D414</f>
        <v>339</v>
      </c>
    </row>
    <row r="12" customFormat="false" ht="3.95" hidden="false" customHeight="true" outlineLevel="0" collapsed="false">
      <c r="B12" s="5"/>
      <c r="C12" s="12"/>
      <c r="D12" s="12"/>
      <c r="E12" s="13"/>
    </row>
    <row r="13" s="1" customFormat="true" ht="12.75" hidden="false" customHeight="true" outlineLevel="0" collapsed="false">
      <c r="B13" s="5"/>
      <c r="C13" s="6" t="str">
        <f aca="false">"DXCC LoTW Tracking by Mode Including Deleted Entities ( LoTW Mixed "&amp;'DXCC LoTW Tracking by Mode'!B410&amp;" )"</f>
        <v>DXCC LoTW Tracking by Mode Including Deleted Entities ( LoTW Mixed 339 )</v>
      </c>
      <c r="D13" s="6"/>
      <c r="E13" s="6"/>
      <c r="F13" s="2"/>
    </row>
    <row r="14" customFormat="false" ht="12.75" hidden="false" customHeight="true" outlineLevel="0" collapsed="false">
      <c r="B14" s="5"/>
      <c r="C14" s="9" t="s">
        <v>6</v>
      </c>
      <c r="D14" s="9" t="s">
        <v>7</v>
      </c>
      <c r="E14" s="9" t="s">
        <v>8</v>
      </c>
    </row>
    <row r="15" customFormat="false" ht="12.75" hidden="false" customHeight="true" outlineLevel="0" collapsed="false">
      <c r="B15" s="5"/>
      <c r="C15" s="10" t="n">
        <f aca="false">'DXCC LoTW Tracking by Mode'!C410</f>
        <v>316</v>
      </c>
      <c r="D15" s="10" t="n">
        <f aca="false">'DXCC LoTW Tracking by Mode'!D410</f>
        <v>282</v>
      </c>
      <c r="E15" s="10" t="n">
        <f aca="false">'DXCC LoTW Tracking by Mode'!E410</f>
        <v>229</v>
      </c>
    </row>
    <row r="16" s="1" customFormat="true" ht="12.75" hidden="false" customHeight="true" outlineLevel="0" collapsed="false">
      <c r="B16" s="5"/>
      <c r="C16" s="6" t="str">
        <f aca="false">"DXCC LoTW Challenge Tracking - "&amp;'DXCC LoTW Challenge Tracking'!M352&amp;" Current Entities"</f>
        <v>DXCC LoTW Challenge Tracking - 340 Current Entities</v>
      </c>
      <c r="D16" s="6"/>
      <c r="E16" s="6"/>
      <c r="F16" s="2"/>
    </row>
    <row r="17" customFormat="false" ht="12.75" hidden="false" customHeight="true" outlineLevel="0" collapsed="false">
      <c r="B17" s="5"/>
      <c r="C17" s="6" t="str">
        <f aca="false">'DXCC LoTW Challenge Tracking'!C348</f>
        <v>LoTW Challenge Award Total: 1903 confirmations from 331 separate Entities.</v>
      </c>
      <c r="D17" s="6"/>
      <c r="E17" s="6"/>
    </row>
    <row r="18" customFormat="false" ht="12.75" hidden="false" customHeight="true" outlineLevel="0" collapsed="false">
      <c r="B18" s="5"/>
      <c r="C18" s="9" t="s">
        <v>9</v>
      </c>
      <c r="D18" s="9" t="s">
        <v>10</v>
      </c>
      <c r="E18" s="9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customFormat="false" ht="12.75" hidden="false" customHeight="true" outlineLevel="0" collapsed="false">
      <c r="B19" s="5"/>
      <c r="C19" s="10" t="s">
        <v>11</v>
      </c>
      <c r="D19" s="10" t="n">
        <f aca="false">'DXCC LoTW Challenge Tracking'!C350</f>
        <v>22</v>
      </c>
      <c r="E19" s="10"/>
    </row>
    <row r="20" customFormat="false" ht="12.75" hidden="false" customHeight="true" outlineLevel="0" collapsed="false">
      <c r="B20" s="5"/>
      <c r="C20" s="10" t="s">
        <v>12</v>
      </c>
      <c r="D20" s="10" t="n">
        <f aca="false">'DXCC LoTW Challenge Tracking'!D350</f>
        <v>118</v>
      </c>
      <c r="E20" s="10"/>
      <c r="G20" s="15"/>
    </row>
    <row r="21" customFormat="false" ht="12.75" hidden="false" customHeight="true" outlineLevel="0" collapsed="false">
      <c r="B21" s="5"/>
      <c r="C21" s="10" t="s">
        <v>13</v>
      </c>
      <c r="D21" s="10" t="n">
        <f aca="false">'DXCC LoTW Challenge Tracking'!E350</f>
        <v>162</v>
      </c>
      <c r="E21" s="10"/>
    </row>
    <row r="22" customFormat="false" ht="12.75" hidden="false" customHeight="true" outlineLevel="0" collapsed="false">
      <c r="B22" s="5"/>
      <c r="C22" s="10" t="s">
        <v>14</v>
      </c>
      <c r="D22" s="10" t="n">
        <f aca="false">'DXCC LoTW Challenge Tracking'!F350</f>
        <v>211</v>
      </c>
      <c r="E22" s="10"/>
    </row>
    <row r="23" customFormat="false" ht="12.75" hidden="false" customHeight="true" outlineLevel="0" collapsed="false">
      <c r="B23" s="5"/>
      <c r="C23" s="10" t="s">
        <v>15</v>
      </c>
      <c r="D23" s="10" t="n">
        <f aca="false">'DXCC LoTW Challenge Tracking'!G350</f>
        <v>290</v>
      </c>
      <c r="E23" s="10"/>
    </row>
    <row r="24" customFormat="false" ht="12.75" hidden="false" customHeight="true" outlineLevel="0" collapsed="false">
      <c r="B24" s="5" t="s">
        <v>16</v>
      </c>
      <c r="C24" s="10" t="s">
        <v>17</v>
      </c>
      <c r="D24" s="10" t="n">
        <f aca="false">'DXCC LoTW Challenge Tracking'!H350</f>
        <v>277</v>
      </c>
      <c r="E24" s="10"/>
      <c r="T24" s="16"/>
    </row>
    <row r="25" customFormat="false" ht="12.75" hidden="false" customHeight="true" outlineLevel="0" collapsed="false">
      <c r="B25" s="5"/>
      <c r="C25" s="10" t="s">
        <v>18</v>
      </c>
      <c r="D25" s="10" t="n">
        <f aca="false">'DXCC LoTW Challenge Tracking'!I350</f>
        <v>297</v>
      </c>
      <c r="E25" s="10"/>
    </row>
    <row r="26" customFormat="false" ht="12.75" hidden="false" customHeight="true" outlineLevel="0" collapsed="false">
      <c r="B26" s="5"/>
      <c r="C26" s="10" t="s">
        <v>19</v>
      </c>
      <c r="D26" s="10" t="n">
        <f aca="false">'DXCC LoTW Challenge Tracking'!J350</f>
        <v>260</v>
      </c>
      <c r="E26" s="10"/>
    </row>
    <row r="27" customFormat="false" ht="12.75" hidden="false" customHeight="true" outlineLevel="0" collapsed="false">
      <c r="B27" s="5"/>
      <c r="C27" s="10" t="s">
        <v>20</v>
      </c>
      <c r="D27" s="10" t="n">
        <f aca="false">'DXCC LoTW Challenge Tracking'!K350</f>
        <v>257</v>
      </c>
      <c r="E27" s="10"/>
    </row>
    <row r="28" customFormat="false" ht="12.75" hidden="false" customHeight="true" outlineLevel="0" collapsed="false">
      <c r="B28" s="5"/>
      <c r="C28" s="10" t="s">
        <v>21</v>
      </c>
      <c r="D28" s="10" t="n">
        <f aca="false">'DXCC LoTW Challenge Tracking'!L350</f>
        <v>9</v>
      </c>
      <c r="E28" s="10"/>
    </row>
    <row r="29" customFormat="false" ht="12.75" hidden="false" customHeight="true" outlineLevel="0" collapsed="false">
      <c r="B29" s="5"/>
      <c r="C29" s="6" t="s">
        <v>22</v>
      </c>
      <c r="D29" s="6"/>
      <c r="E29" s="6"/>
    </row>
    <row r="30" customFormat="false" ht="12.75" hidden="false" customHeight="true" outlineLevel="0" collapsed="false">
      <c r="B30" s="5"/>
      <c r="C30" s="11" t="str">
        <f aca="false">'QSL Card-LoTW Work Sheet'!A412</f>
        <v>No card or LoTW confirmation ( current only ):</v>
      </c>
      <c r="D30" s="11"/>
      <c r="E30" s="17" t="n">
        <f aca="false">'QSL Card-LoTW Work Sheet'!B412</f>
        <v>9</v>
      </c>
    </row>
    <row r="31" customFormat="false" ht="12.75" hidden="false" customHeight="true" outlineLevel="0" collapsed="false">
      <c r="B31" s="5"/>
      <c r="C31" s="11" t="s">
        <v>23</v>
      </c>
      <c r="D31" s="11"/>
      <c r="E31" s="17" t="n">
        <f aca="false">(340-9)-'DXCC LoTW Challenge Tracking'!M351</f>
        <v>0</v>
      </c>
    </row>
    <row r="32" customFormat="false" ht="12.75" hidden="false" customHeight="true" outlineLevel="0" collapsed="false">
      <c r="B32" s="5"/>
      <c r="C32" s="11" t="str">
        <f aca="false">'QSL Card-LoTW Work Sheet'!A413</f>
        <v>Have card but would like LoTW confirmation:</v>
      </c>
      <c r="D32" s="11"/>
      <c r="E32" s="17" t="n">
        <f aca="false">'QSL Card-LoTW Work Sheet'!B413</f>
        <v>0</v>
      </c>
    </row>
    <row r="33" customFormat="false" ht="12.75" hidden="false" customHeight="true" outlineLevel="0" collapsed="false">
      <c r="B33" s="5"/>
      <c r="C33" s="11" t="str">
        <f aca="false">'QSL Card-LoTW Work Sheet'!A414</f>
        <v>Plan to have cards field checked:</v>
      </c>
      <c r="D33" s="11"/>
      <c r="E33" s="17" t="n">
        <f aca="false">'QSL Card-LoTW Work Sheet'!B414</f>
        <v>0</v>
      </c>
    </row>
    <row r="34" customFormat="false" ht="12.75" hidden="false" customHeight="true" outlineLevel="0" collapsed="false">
      <c r="B34" s="5"/>
      <c r="C34" s="11" t="str">
        <f aca="false">'QSL Card-LoTW Work Sheet'!A415</f>
        <v>Have LoTW but would like card:</v>
      </c>
      <c r="D34" s="11"/>
      <c r="E34" s="17" t="n">
        <f aca="false">'QSL Card-LoTW Work Sheet'!B415</f>
        <v>0</v>
      </c>
    </row>
  </sheetData>
  <mergeCells count="27">
    <mergeCell ref="C3:E3"/>
    <mergeCell ref="C4:E4"/>
    <mergeCell ref="C6:E6"/>
    <mergeCell ref="C7:E7"/>
    <mergeCell ref="C10:D10"/>
    <mergeCell ref="C11:D11"/>
    <mergeCell ref="C13:E13"/>
    <mergeCell ref="C16:E16"/>
    <mergeCell ref="C17:E17"/>
    <mergeCell ref="D18:E18"/>
    <mergeCell ref="G18:P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C29:E29"/>
    <mergeCell ref="C30:D30"/>
    <mergeCell ref="C31:D31"/>
    <mergeCell ref="C32:D32"/>
    <mergeCell ref="C33:D33"/>
    <mergeCell ref="C34:D34"/>
  </mergeCells>
  <printOptions headings="false" gridLines="false" gridLinesSet="true" horizontalCentered="true" verticalCentered="true"/>
  <pageMargins left="0" right="0" top="0.984027777777778" bottom="0.984027777777778" header="0.511811023622047" footer="0.511811023622047"/>
  <pageSetup paperSize="1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6" activeCellId="0" sqref="A6"/>
    </sheetView>
  </sheetViews>
  <sheetFormatPr defaultColWidth="9.1484375" defaultRowHeight="12.8" zeroHeight="false" outlineLevelRow="0" outlineLevelCol="0"/>
  <cols>
    <col collapsed="false" customWidth="true" hidden="false" outlineLevel="0" max="1" min="1" style="5" width="17.67"/>
    <col collapsed="false" customWidth="true" hidden="false" outlineLevel="0" max="2" min="2" style="5" width="44.65"/>
    <col collapsed="false" customWidth="true" hidden="false" outlineLevel="0" max="3" min="3" style="18" width="2.98"/>
    <col collapsed="false" customWidth="true" hidden="false" outlineLevel="0" max="6" min="4" style="1" width="22.67"/>
    <col collapsed="false" customWidth="true" hidden="false" outlineLevel="0" max="7" min="7" style="1" width="6.57"/>
    <col collapsed="false" customWidth="true" hidden="false" outlineLevel="0" max="8" min="8" style="1" width="52.64"/>
    <col collapsed="false" customWidth="true" hidden="false" outlineLevel="0" max="9" min="9" style="19" width="10.66"/>
    <col collapsed="false" customWidth="true" hidden="false" outlineLevel="0" max="10" min="10" style="1" width="6.7"/>
    <col collapsed="false" customWidth="false" hidden="false" outlineLevel="0" max="1024" min="11" style="1" width="9.13"/>
    <col collapsed="false" customWidth="false" hidden="false" outlineLevel="0" max="16384" min="1025" style="4" width="9.14"/>
  </cols>
  <sheetData>
    <row r="1" customFormat="false" ht="14.1" hidden="false" customHeight="true" outlineLevel="0" collapsed="false">
      <c r="A1" s="20"/>
      <c r="B1" s="20"/>
      <c r="C1" s="14"/>
      <c r="D1" s="21"/>
      <c r="E1" s="21"/>
      <c r="F1" s="21"/>
      <c r="G1" s="21"/>
      <c r="H1" s="21"/>
      <c r="I1" s="22"/>
      <c r="J1" s="21"/>
      <c r="K1" s="21"/>
    </row>
    <row r="2" customFormat="false" ht="14.1" hidden="false" customHeight="true" outlineLevel="0" collapsed="false">
      <c r="A2" s="20"/>
      <c r="B2" s="20"/>
      <c r="C2" s="14"/>
      <c r="D2" s="21"/>
      <c r="E2" s="21"/>
      <c r="F2" s="21"/>
      <c r="G2" s="21"/>
      <c r="H2" s="21"/>
      <c r="I2" s="22"/>
      <c r="J2" s="21"/>
      <c r="K2" s="21"/>
    </row>
    <row r="3" customFormat="false" ht="14.1" hidden="false" customHeight="true" outlineLevel="0" collapsed="false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1"/>
      <c r="K3" s="21"/>
    </row>
    <row r="4" customFormat="false" ht="14.1" hidden="false" customHeight="true" outlineLevel="0" collapsed="false">
      <c r="A4" s="23" t="str">
        <f aca="false">"AJ8MH current DXCC totals: "&amp;D414&amp;" Worked and "&amp;D413&amp;" Confirmed."</f>
        <v>AJ8MH current DXCC totals: 339 Worked and 339 Confirmed.</v>
      </c>
      <c r="B4" s="23"/>
      <c r="C4" s="23"/>
      <c r="D4" s="23"/>
      <c r="E4" s="23"/>
      <c r="F4" s="23"/>
      <c r="G4" s="23"/>
      <c r="H4" s="23"/>
      <c r="I4" s="23"/>
      <c r="J4" s="21"/>
      <c r="K4" s="21"/>
    </row>
    <row r="5" customFormat="false" ht="14.1" hidden="false" customHeight="true" outlineLevel="0" collapsed="false">
      <c r="A5" s="23" t="s">
        <v>25</v>
      </c>
      <c r="B5" s="23"/>
      <c r="C5" s="23"/>
      <c r="D5" s="23"/>
      <c r="E5" s="23"/>
      <c r="F5" s="23"/>
      <c r="G5" s="23"/>
      <c r="H5" s="23"/>
      <c r="I5" s="23"/>
      <c r="J5" s="21"/>
      <c r="K5" s="21"/>
    </row>
    <row r="6" customFormat="false" ht="14.1" hidden="false" customHeight="true" outlineLevel="0" collapsed="false">
      <c r="A6" s="24"/>
      <c r="B6" s="24"/>
      <c r="C6" s="24"/>
      <c r="D6" s="24" t="s">
        <v>26</v>
      </c>
      <c r="E6" s="24" t="s">
        <v>27</v>
      </c>
      <c r="F6" s="24" t="s">
        <v>27</v>
      </c>
      <c r="G6" s="24"/>
      <c r="H6" s="24" t="s">
        <v>28</v>
      </c>
      <c r="I6" s="25" t="s">
        <v>29</v>
      </c>
      <c r="J6" s="21"/>
      <c r="K6" s="21"/>
    </row>
    <row r="7" customFormat="false" ht="14.1" hidden="false" customHeight="true" outlineLevel="0" collapsed="false">
      <c r="A7" s="24"/>
      <c r="B7" s="24"/>
      <c r="C7" s="24"/>
      <c r="D7" s="24" t="str">
        <f aca="false">D411</f>
        <v>Mixed = 155</v>
      </c>
      <c r="E7" s="24" t="str">
        <f aca="false">E411</f>
        <v>Mixed = 184</v>
      </c>
      <c r="F7" s="24" t="str">
        <f aca="false">F411</f>
        <v>Waiting on QSL Card = 0</v>
      </c>
      <c r="G7" s="24" t="s">
        <v>30</v>
      </c>
      <c r="H7" s="24"/>
      <c r="I7" s="25" t="s">
        <v>31</v>
      </c>
      <c r="J7" s="21"/>
      <c r="K7" s="21"/>
    </row>
    <row r="8" customFormat="false" ht="12.8" hidden="false" customHeight="false" outlineLevel="0" collapsed="false">
      <c r="A8" s="7"/>
      <c r="B8" s="7" t="s">
        <v>32</v>
      </c>
      <c r="C8" s="6" t="str">
        <f aca="false">IF(RIGHT(B8,10)="(DELETED) ","◄","")</f>
        <v>◄</v>
      </c>
      <c r="D8" s="26"/>
      <c r="E8" s="26"/>
      <c r="F8" s="26"/>
      <c r="G8" s="17"/>
      <c r="H8" s="11"/>
      <c r="I8" s="27"/>
      <c r="J8" s="21"/>
      <c r="K8" s="21"/>
    </row>
    <row r="9" customFormat="false" ht="12.8" hidden="false" customHeight="false" outlineLevel="0" collapsed="false">
      <c r="A9" s="7" t="s">
        <v>33</v>
      </c>
      <c r="B9" s="7" t="s">
        <v>34</v>
      </c>
      <c r="C9" s="6" t="str">
        <f aca="false">IF(RIGHT(B9,10)="(DELETED) ","◄","")</f>
        <v/>
      </c>
      <c r="D9" s="26"/>
      <c r="E9" s="26" t="s">
        <v>35</v>
      </c>
      <c r="F9" s="26"/>
      <c r="G9" s="17"/>
      <c r="H9" s="11"/>
      <c r="I9" s="27"/>
      <c r="J9" s="21"/>
      <c r="K9" s="21"/>
    </row>
    <row r="10" customFormat="false" ht="12.8" hidden="false" customHeight="false" outlineLevel="0" collapsed="false">
      <c r="A10" s="7" t="s">
        <v>36</v>
      </c>
      <c r="B10" s="7" t="s">
        <v>37</v>
      </c>
      <c r="C10" s="6" t="str">
        <f aca="false">IF(RIGHT(B10,10)="(DELETED) ","◄","")</f>
        <v/>
      </c>
      <c r="D10" s="26"/>
      <c r="E10" s="26" t="s">
        <v>38</v>
      </c>
      <c r="F10" s="26"/>
      <c r="G10" s="17"/>
      <c r="H10" s="11"/>
      <c r="I10" s="27"/>
      <c r="J10" s="21"/>
      <c r="K10" s="21"/>
    </row>
    <row r="11" customFormat="false" ht="12.8" hidden="false" customHeight="false" outlineLevel="0" collapsed="false">
      <c r="A11" s="7" t="s">
        <v>39</v>
      </c>
      <c r="B11" s="7" t="s">
        <v>40</v>
      </c>
      <c r="C11" s="6" t="str">
        <f aca="false">IF(RIGHT(B11,10)="(DELETED) ","◄","")</f>
        <v/>
      </c>
      <c r="D11" s="26" t="s">
        <v>41</v>
      </c>
      <c r="E11" s="26"/>
      <c r="F11" s="26"/>
      <c r="G11" s="17"/>
      <c r="H11" s="11"/>
      <c r="I11" s="27"/>
      <c r="J11" s="21"/>
      <c r="K11" s="21"/>
    </row>
    <row r="12" customFormat="false" ht="12.8" hidden="false" customHeight="false" outlineLevel="0" collapsed="false">
      <c r="A12" s="7" t="s">
        <v>42</v>
      </c>
      <c r="B12" s="7" t="s">
        <v>43</v>
      </c>
      <c r="C12" s="6" t="str">
        <f aca="false">IF(RIGHT(B12,10)="(DELETED) ","◄","")</f>
        <v/>
      </c>
      <c r="D12" s="26" t="s">
        <v>44</v>
      </c>
      <c r="E12" s="26"/>
      <c r="F12" s="26"/>
      <c r="G12" s="17"/>
      <c r="H12" s="11"/>
      <c r="I12" s="27"/>
      <c r="J12" s="21"/>
      <c r="K12" s="21"/>
    </row>
    <row r="13" customFormat="false" ht="12.8" hidden="false" customHeight="false" outlineLevel="0" collapsed="false">
      <c r="A13" s="7" t="s">
        <v>45</v>
      </c>
      <c r="B13" s="7" t="s">
        <v>46</v>
      </c>
      <c r="C13" s="6" t="str">
        <f aca="false">IF(RIGHT(B13,10)="(DELETED) ","◄","")</f>
        <v/>
      </c>
      <c r="D13" s="26"/>
      <c r="E13" s="26" t="s">
        <v>47</v>
      </c>
      <c r="F13" s="26"/>
      <c r="G13" s="17"/>
      <c r="H13" s="11"/>
      <c r="I13" s="27"/>
      <c r="J13" s="21"/>
      <c r="K13" s="21"/>
    </row>
    <row r="14" customFormat="false" ht="12.8" hidden="false" customHeight="false" outlineLevel="0" collapsed="false">
      <c r="A14" s="7"/>
      <c r="B14" s="7" t="s">
        <v>48</v>
      </c>
      <c r="C14" s="6" t="str">
        <f aca="false">IF(RIGHT(B14,10)="(DELETED) ","◄","")</f>
        <v>◄</v>
      </c>
      <c r="D14" s="26"/>
      <c r="E14" s="26"/>
      <c r="F14" s="26"/>
      <c r="G14" s="17"/>
      <c r="H14" s="11"/>
      <c r="I14" s="27"/>
      <c r="J14" s="21"/>
      <c r="K14" s="21"/>
    </row>
    <row r="15" customFormat="false" ht="12.8" hidden="false" customHeight="false" outlineLevel="0" collapsed="false">
      <c r="A15" s="7" t="s">
        <v>49</v>
      </c>
      <c r="B15" s="7" t="s">
        <v>50</v>
      </c>
      <c r="C15" s="6" t="str">
        <f aca="false">IF(RIGHT(B15,10)="(DELETED) ","◄","")</f>
        <v/>
      </c>
      <c r="D15" s="26"/>
      <c r="E15" s="26" t="s">
        <v>51</v>
      </c>
      <c r="F15" s="26"/>
      <c r="G15" s="17"/>
      <c r="H15" s="11"/>
      <c r="I15" s="27"/>
      <c r="J15" s="21"/>
      <c r="K15" s="21"/>
    </row>
    <row r="16" customFormat="false" ht="12.8" hidden="false" customHeight="false" outlineLevel="0" collapsed="false">
      <c r="A16" s="7" t="s">
        <v>52</v>
      </c>
      <c r="B16" s="7" t="s">
        <v>53</v>
      </c>
      <c r="C16" s="6" t="str">
        <f aca="false">IF(RIGHT(B16,10)="(DELETED) ","◄","")</f>
        <v/>
      </c>
      <c r="D16" s="26" t="s">
        <v>54</v>
      </c>
      <c r="E16" s="26"/>
      <c r="F16" s="26"/>
      <c r="G16" s="17"/>
      <c r="H16" s="11"/>
      <c r="I16" s="27"/>
      <c r="J16" s="21"/>
      <c r="K16" s="21"/>
    </row>
    <row r="17" customFormat="false" ht="12.8" hidden="false" customHeight="false" outlineLevel="0" collapsed="false">
      <c r="A17" s="7" t="s">
        <v>55</v>
      </c>
      <c r="B17" s="7" t="s">
        <v>56</v>
      </c>
      <c r="C17" s="6" t="str">
        <f aca="false">IF(RIGHT(B17,10)="(DELETED) ","◄","")</f>
        <v/>
      </c>
      <c r="D17" s="26"/>
      <c r="E17" s="26" t="s">
        <v>57</v>
      </c>
      <c r="F17" s="26"/>
      <c r="G17" s="17"/>
      <c r="H17" s="11"/>
      <c r="I17" s="27"/>
      <c r="J17" s="21"/>
      <c r="K17" s="21"/>
      <c r="R17" s="5"/>
    </row>
    <row r="18" customFormat="false" ht="12.8" hidden="false" customHeight="false" outlineLevel="0" collapsed="false">
      <c r="A18" s="7" t="s">
        <v>58</v>
      </c>
      <c r="B18" s="7" t="s">
        <v>59</v>
      </c>
      <c r="C18" s="6" t="str">
        <f aca="false">IF(RIGHT(B18,10)="(DELETED) ","◄","")</f>
        <v/>
      </c>
      <c r="D18" s="26"/>
      <c r="E18" s="26" t="s">
        <v>60</v>
      </c>
      <c r="F18" s="26"/>
      <c r="G18" s="17"/>
      <c r="H18" s="11"/>
      <c r="I18" s="27"/>
      <c r="J18" s="21"/>
      <c r="K18" s="21"/>
      <c r="R18" s="5"/>
    </row>
    <row r="19" customFormat="false" ht="12.8" hidden="false" customHeight="false" outlineLevel="0" collapsed="false">
      <c r="A19" s="7" t="s">
        <v>61</v>
      </c>
      <c r="B19" s="7" t="s">
        <v>62</v>
      </c>
      <c r="C19" s="6" t="str">
        <f aca="false">IF(RIGHT(B19,10)="(DELETED) ","◄","")</f>
        <v/>
      </c>
      <c r="D19" s="26" t="s">
        <v>63</v>
      </c>
      <c r="E19" s="26"/>
      <c r="F19" s="26"/>
      <c r="G19" s="17"/>
      <c r="H19" s="11"/>
      <c r="I19" s="27"/>
      <c r="J19" s="21"/>
      <c r="K19" s="21"/>
    </row>
    <row r="20" customFormat="false" ht="12.8" hidden="false" customHeight="false" outlineLevel="0" collapsed="false">
      <c r="A20" s="7" t="s">
        <v>64</v>
      </c>
      <c r="B20" s="7" t="s">
        <v>65</v>
      </c>
      <c r="C20" s="6" t="str">
        <f aca="false">IF(RIGHT(B20,10)="(DELETED) ","◄","")</f>
        <v/>
      </c>
      <c r="D20" s="26" t="s">
        <v>66</v>
      </c>
      <c r="E20" s="26"/>
      <c r="F20" s="26"/>
      <c r="G20" s="17"/>
      <c r="H20" s="11"/>
      <c r="I20" s="27"/>
      <c r="J20" s="21"/>
      <c r="K20" s="21"/>
    </row>
    <row r="21" customFormat="false" ht="12.8" hidden="false" customHeight="false" outlineLevel="0" collapsed="false">
      <c r="A21" s="7" t="s">
        <v>67</v>
      </c>
      <c r="B21" s="7" t="s">
        <v>68</v>
      </c>
      <c r="C21" s="6" t="str">
        <f aca="false">IF(RIGHT(B21,10)="(DELETED) ","◄","")</f>
        <v/>
      </c>
      <c r="D21" s="26" t="s">
        <v>69</v>
      </c>
      <c r="E21" s="26"/>
      <c r="F21" s="26"/>
      <c r="G21" s="17"/>
      <c r="H21" s="11"/>
      <c r="I21" s="27"/>
      <c r="J21" s="21"/>
      <c r="K21" s="21"/>
    </row>
    <row r="22" customFormat="false" ht="12.8" hidden="false" customHeight="false" outlineLevel="0" collapsed="false">
      <c r="A22" s="7" t="s">
        <v>70</v>
      </c>
      <c r="B22" s="7" t="s">
        <v>71</v>
      </c>
      <c r="C22" s="6" t="str">
        <f aca="false">IF(RIGHT(B22,10)="(DELETED) ","◄","")</f>
        <v/>
      </c>
      <c r="D22" s="26"/>
      <c r="E22" s="26" t="s">
        <v>72</v>
      </c>
      <c r="F22" s="26"/>
      <c r="G22" s="17"/>
      <c r="H22" s="11"/>
      <c r="I22" s="27"/>
      <c r="J22" s="21"/>
      <c r="K22" s="21"/>
    </row>
    <row r="23" customFormat="false" ht="12.8" hidden="false" customHeight="false" outlineLevel="0" collapsed="false">
      <c r="A23" s="7" t="s">
        <v>73</v>
      </c>
      <c r="B23" s="7" t="s">
        <v>74</v>
      </c>
      <c r="C23" s="6" t="str">
        <f aca="false">IF(RIGHT(B23,10)="(DELETED) ","◄","")</f>
        <v/>
      </c>
      <c r="D23" s="26" t="s">
        <v>75</v>
      </c>
      <c r="E23" s="26"/>
      <c r="F23" s="26"/>
      <c r="G23" s="17"/>
      <c r="H23" s="11"/>
      <c r="I23" s="27"/>
      <c r="J23" s="21"/>
      <c r="K23" s="21"/>
    </row>
    <row r="24" customFormat="false" ht="12.8" hidden="false" customHeight="false" outlineLevel="0" collapsed="false">
      <c r="A24" s="7" t="s">
        <v>76</v>
      </c>
      <c r="B24" s="7" t="s">
        <v>77</v>
      </c>
      <c r="C24" s="6" t="str">
        <f aca="false">IF(RIGHT(B24,10)="(DELETED) ","◄","")</f>
        <v/>
      </c>
      <c r="D24" s="26" t="s">
        <v>78</v>
      </c>
      <c r="E24" s="26"/>
      <c r="F24" s="26"/>
      <c r="G24" s="17"/>
      <c r="H24" s="11"/>
      <c r="I24" s="27"/>
      <c r="J24" s="21"/>
      <c r="K24" s="21"/>
    </row>
    <row r="25" customFormat="false" ht="12.8" hidden="false" customHeight="false" outlineLevel="0" collapsed="false">
      <c r="A25" s="7" t="s">
        <v>79</v>
      </c>
      <c r="B25" s="7" t="s">
        <v>80</v>
      </c>
      <c r="C25" s="6" t="str">
        <f aca="false">IF(RIGHT(B25,10)="(DELETED) ","◄","")</f>
        <v/>
      </c>
      <c r="D25" s="26" t="s">
        <v>81</v>
      </c>
      <c r="E25" s="26"/>
      <c r="F25" s="26"/>
      <c r="G25" s="17"/>
      <c r="H25" s="11"/>
      <c r="I25" s="27"/>
      <c r="J25" s="21"/>
      <c r="K25" s="21"/>
    </row>
    <row r="26" customFormat="false" ht="12.8" hidden="false" customHeight="false" outlineLevel="0" collapsed="false">
      <c r="A26" s="7" t="s">
        <v>82</v>
      </c>
      <c r="B26" s="7" t="s">
        <v>83</v>
      </c>
      <c r="C26" s="6" t="str">
        <f aca="false">IF(RIGHT(B26,10)="(DELETED) ","◄","")</f>
        <v/>
      </c>
      <c r="D26" s="26"/>
      <c r="E26" s="26" t="s">
        <v>84</v>
      </c>
      <c r="F26" s="26"/>
      <c r="G26" s="17"/>
      <c r="H26" s="11" t="s">
        <v>85</v>
      </c>
      <c r="I26" s="27"/>
      <c r="J26" s="21"/>
      <c r="K26" s="21"/>
    </row>
    <row r="27" customFormat="false" ht="12.8" hidden="false" customHeight="false" outlineLevel="0" collapsed="false">
      <c r="A27" s="7" t="s">
        <v>86</v>
      </c>
      <c r="B27" s="7" t="s">
        <v>87</v>
      </c>
      <c r="C27" s="6" t="str">
        <f aca="false">IF(RIGHT(B27,10)="(DELETED) ","◄","")</f>
        <v/>
      </c>
      <c r="D27" s="26"/>
      <c r="E27" s="26" t="s">
        <v>88</v>
      </c>
      <c r="F27" s="26"/>
      <c r="G27" s="17"/>
      <c r="H27" s="11"/>
      <c r="I27" s="27"/>
      <c r="J27" s="21"/>
      <c r="K27" s="21"/>
    </row>
    <row r="28" customFormat="false" ht="12.8" hidden="false" customHeight="false" outlineLevel="0" collapsed="false">
      <c r="A28" s="7" t="s">
        <v>89</v>
      </c>
      <c r="B28" s="7" t="s">
        <v>90</v>
      </c>
      <c r="C28" s="6" t="str">
        <f aca="false">IF(RIGHT(B28,10)="(DELETED) ","◄","")</f>
        <v/>
      </c>
      <c r="D28" s="26" t="s">
        <v>91</v>
      </c>
      <c r="E28" s="26"/>
      <c r="F28" s="26"/>
      <c r="G28" s="17"/>
      <c r="H28" s="11"/>
      <c r="I28" s="27"/>
      <c r="J28" s="21"/>
      <c r="K28" s="21"/>
    </row>
    <row r="29" customFormat="false" ht="12.8" hidden="false" customHeight="false" outlineLevel="0" collapsed="false">
      <c r="A29" s="7" t="s">
        <v>92</v>
      </c>
      <c r="B29" s="7" t="s">
        <v>93</v>
      </c>
      <c r="C29" s="6" t="str">
        <f aca="false">IF(RIGHT(B29,10)="(DELETED) ","◄","")</f>
        <v/>
      </c>
      <c r="D29" s="26" t="s">
        <v>94</v>
      </c>
      <c r="E29" s="26"/>
      <c r="F29" s="26"/>
      <c r="G29" s="17"/>
      <c r="H29" s="11"/>
      <c r="I29" s="27"/>
      <c r="J29" s="21"/>
      <c r="K29" s="21"/>
    </row>
    <row r="30" customFormat="false" ht="12.8" hidden="false" customHeight="false" outlineLevel="0" collapsed="false">
      <c r="A30" s="7" t="s">
        <v>95</v>
      </c>
      <c r="B30" s="7" t="s">
        <v>96</v>
      </c>
      <c r="C30" s="6" t="str">
        <f aca="false">IF(RIGHT(B30,10)="(DELETED) ","◄","")</f>
        <v/>
      </c>
      <c r="D30" s="26"/>
      <c r="E30" s="26" t="s">
        <v>97</v>
      </c>
      <c r="F30" s="26"/>
      <c r="G30" s="17"/>
      <c r="H30" s="11"/>
      <c r="I30" s="27"/>
      <c r="J30" s="21"/>
      <c r="K30" s="21"/>
    </row>
    <row r="31" customFormat="false" ht="12.8" hidden="false" customHeight="false" outlineLevel="0" collapsed="false">
      <c r="A31" s="7" t="s">
        <v>98</v>
      </c>
      <c r="B31" s="7" t="s">
        <v>99</v>
      </c>
      <c r="C31" s="6" t="str">
        <f aca="false">IF(RIGHT(B31,10)="(DELETED) ","◄","")</f>
        <v/>
      </c>
      <c r="D31" s="26" t="s">
        <v>100</v>
      </c>
      <c r="E31" s="26"/>
      <c r="F31" s="26"/>
      <c r="G31" s="17"/>
      <c r="H31" s="11"/>
      <c r="I31" s="27"/>
      <c r="J31" s="21"/>
      <c r="K31" s="21"/>
    </row>
    <row r="32" customFormat="false" ht="12.8" hidden="false" customHeight="false" outlineLevel="0" collapsed="false">
      <c r="A32" s="7" t="s">
        <v>101</v>
      </c>
      <c r="B32" s="7" t="s">
        <v>102</v>
      </c>
      <c r="C32" s="6" t="str">
        <f aca="false">IF(RIGHT(B32,10)="(DELETED) ","◄","")</f>
        <v/>
      </c>
      <c r="D32" s="26" t="s">
        <v>103</v>
      </c>
      <c r="E32" s="26"/>
      <c r="F32" s="26"/>
      <c r="G32" s="17"/>
      <c r="H32" s="11"/>
      <c r="I32" s="27"/>
      <c r="J32" s="21"/>
      <c r="K32" s="21"/>
    </row>
    <row r="33" customFormat="false" ht="12.8" hidden="false" customHeight="false" outlineLevel="0" collapsed="false">
      <c r="A33" s="7" t="s">
        <v>104</v>
      </c>
      <c r="B33" s="7" t="s">
        <v>105</v>
      </c>
      <c r="C33" s="6" t="str">
        <f aca="false">IF(RIGHT(B33,10)="(DELETED) ","◄","")</f>
        <v/>
      </c>
      <c r="D33" s="26"/>
      <c r="E33" s="26"/>
      <c r="F33" s="26"/>
      <c r="G33" s="17"/>
      <c r="H33" s="11"/>
      <c r="I33" s="27"/>
      <c r="J33" s="21"/>
      <c r="K33" s="21"/>
    </row>
    <row r="34" customFormat="false" ht="12.8" hidden="false" customHeight="false" outlineLevel="0" collapsed="false">
      <c r="A34" s="7" t="s">
        <v>106</v>
      </c>
      <c r="B34" s="7" t="s">
        <v>107</v>
      </c>
      <c r="C34" s="6" t="str">
        <f aca="false">IF(RIGHT(B34,10)="(DELETED) ","◄","")</f>
        <v/>
      </c>
      <c r="D34" s="26"/>
      <c r="E34" s="26" t="s">
        <v>108</v>
      </c>
      <c r="F34" s="26"/>
      <c r="G34" s="17"/>
      <c r="H34" s="11"/>
      <c r="I34" s="27"/>
      <c r="J34" s="21"/>
      <c r="K34" s="21"/>
    </row>
    <row r="35" customFormat="false" ht="12.8" hidden="false" customHeight="false" outlineLevel="0" collapsed="false">
      <c r="A35" s="7" t="s">
        <v>109</v>
      </c>
      <c r="B35" s="7" t="s">
        <v>110</v>
      </c>
      <c r="C35" s="6" t="str">
        <f aca="false">IF(RIGHT(B35,10)="(DELETED) ","◄","")</f>
        <v/>
      </c>
      <c r="D35" s="26" t="s">
        <v>111</v>
      </c>
      <c r="E35" s="26"/>
      <c r="F35" s="26"/>
      <c r="G35" s="17"/>
      <c r="H35" s="11"/>
      <c r="I35" s="27"/>
      <c r="J35" s="21"/>
      <c r="K35" s="21"/>
    </row>
    <row r="36" customFormat="false" ht="12.8" hidden="false" customHeight="false" outlineLevel="0" collapsed="false">
      <c r="A36" s="7" t="s">
        <v>112</v>
      </c>
      <c r="B36" s="7" t="s">
        <v>113</v>
      </c>
      <c r="C36" s="6" t="str">
        <f aca="false">IF(RIGHT(B36,10)="(DELETED) ","◄","")</f>
        <v/>
      </c>
      <c r="D36" s="26" t="s">
        <v>114</v>
      </c>
      <c r="E36" s="26"/>
      <c r="F36" s="26"/>
      <c r="G36" s="17"/>
      <c r="H36" s="11"/>
      <c r="I36" s="27"/>
      <c r="J36" s="21"/>
      <c r="K36" s="21"/>
    </row>
    <row r="37" customFormat="false" ht="12.8" hidden="false" customHeight="false" outlineLevel="0" collapsed="false">
      <c r="A37" s="7" t="s">
        <v>115</v>
      </c>
      <c r="B37" s="7" t="s">
        <v>116</v>
      </c>
      <c r="C37" s="6" t="str">
        <f aca="false">IF(RIGHT(B37,10)="(DELETED) ","◄","")</f>
        <v/>
      </c>
      <c r="D37" s="26"/>
      <c r="E37" s="26" t="s">
        <v>117</v>
      </c>
      <c r="F37" s="26"/>
      <c r="G37" s="17"/>
      <c r="H37" s="11"/>
      <c r="I37" s="27"/>
      <c r="J37" s="21"/>
      <c r="K37" s="21"/>
    </row>
    <row r="38" customFormat="false" ht="12.8" hidden="false" customHeight="false" outlineLevel="0" collapsed="false">
      <c r="A38" s="7"/>
      <c r="B38" s="7" t="s">
        <v>118</v>
      </c>
      <c r="C38" s="6" t="str">
        <f aca="false">IF(RIGHT(B38,10)="(DELETED) ","◄","")</f>
        <v>◄</v>
      </c>
      <c r="D38" s="26"/>
      <c r="E38" s="26"/>
      <c r="F38" s="26"/>
      <c r="G38" s="17"/>
      <c r="H38" s="11"/>
      <c r="I38" s="27"/>
      <c r="J38" s="21"/>
      <c r="K38" s="21"/>
    </row>
    <row r="39" customFormat="false" ht="12.8" hidden="false" customHeight="false" outlineLevel="0" collapsed="false">
      <c r="A39" s="7" t="s">
        <v>119</v>
      </c>
      <c r="B39" s="7" t="s">
        <v>120</v>
      </c>
      <c r="C39" s="6" t="str">
        <f aca="false">IF(RIGHT(B39,10)="(DELETED) ","◄","")</f>
        <v/>
      </c>
      <c r="D39" s="26" t="s">
        <v>121</v>
      </c>
      <c r="E39" s="26"/>
      <c r="F39" s="26"/>
      <c r="G39" s="17"/>
      <c r="H39" s="11"/>
      <c r="I39" s="27"/>
      <c r="J39" s="21"/>
      <c r="K39" s="21"/>
    </row>
    <row r="40" customFormat="false" ht="12.8" hidden="false" customHeight="false" outlineLevel="0" collapsed="false">
      <c r="A40" s="7" t="s">
        <v>122</v>
      </c>
      <c r="B40" s="7" t="s">
        <v>123</v>
      </c>
      <c r="C40" s="6" t="str">
        <f aca="false">IF(RIGHT(B40,10)="(DELETED) ","◄","")</f>
        <v/>
      </c>
      <c r="D40" s="26" t="s">
        <v>124</v>
      </c>
      <c r="E40" s="26"/>
      <c r="F40" s="26"/>
      <c r="G40" s="17"/>
      <c r="H40" s="11"/>
      <c r="I40" s="27"/>
      <c r="J40" s="21"/>
      <c r="K40" s="21"/>
    </row>
    <row r="41" customFormat="false" ht="12.8" hidden="false" customHeight="false" outlineLevel="0" collapsed="false">
      <c r="A41" s="7" t="s">
        <v>125</v>
      </c>
      <c r="B41" s="7" t="s">
        <v>126</v>
      </c>
      <c r="C41" s="6" t="str">
        <f aca="false">IF(RIGHT(B41,10)="(DELETED) ","◄","")</f>
        <v/>
      </c>
      <c r="D41" s="26"/>
      <c r="E41" s="26" t="s">
        <v>127</v>
      </c>
      <c r="F41" s="26"/>
      <c r="G41" s="17"/>
      <c r="H41" s="11"/>
      <c r="I41" s="27"/>
      <c r="J41" s="21"/>
      <c r="K41" s="21"/>
    </row>
    <row r="42" customFormat="false" ht="12.8" hidden="false" customHeight="false" outlineLevel="0" collapsed="false">
      <c r="A42" s="7" t="s">
        <v>128</v>
      </c>
      <c r="B42" s="7" t="s">
        <v>129</v>
      </c>
      <c r="C42" s="6" t="str">
        <f aca="false">IF(RIGHT(B42,10)="(DELETED) ","◄","")</f>
        <v/>
      </c>
      <c r="D42" s="26"/>
      <c r="E42" s="26" t="s">
        <v>130</v>
      </c>
      <c r="F42" s="26"/>
      <c r="G42" s="17"/>
      <c r="H42" s="11"/>
      <c r="I42" s="27"/>
      <c r="J42" s="21"/>
      <c r="K42" s="21"/>
    </row>
    <row r="43" customFormat="false" ht="12.8" hidden="false" customHeight="false" outlineLevel="0" collapsed="false">
      <c r="A43" s="7" t="s">
        <v>131</v>
      </c>
      <c r="B43" s="7" t="s">
        <v>132</v>
      </c>
      <c r="C43" s="6" t="str">
        <f aca="false">IF(RIGHT(B43,10)="(DELETED) ","◄","")</f>
        <v/>
      </c>
      <c r="D43" s="26" t="s">
        <v>133</v>
      </c>
      <c r="E43" s="26"/>
      <c r="F43" s="26"/>
      <c r="G43" s="17"/>
      <c r="H43" s="11"/>
      <c r="I43" s="27"/>
      <c r="J43" s="21"/>
      <c r="K43" s="21"/>
    </row>
    <row r="44" customFormat="false" ht="12.8" hidden="false" customHeight="false" outlineLevel="0" collapsed="false">
      <c r="A44" s="7" t="s">
        <v>134</v>
      </c>
      <c r="B44" s="7" t="s">
        <v>135</v>
      </c>
      <c r="C44" s="6" t="str">
        <f aca="false">IF(RIGHT(B44,10)="(DELETED) ","◄","")</f>
        <v/>
      </c>
      <c r="D44" s="26"/>
      <c r="E44" s="26" t="s">
        <v>136</v>
      </c>
      <c r="F44" s="26"/>
      <c r="G44" s="17"/>
      <c r="H44" s="11"/>
      <c r="I44" s="27"/>
      <c r="J44" s="21"/>
      <c r="K44" s="21"/>
    </row>
    <row r="45" customFormat="false" ht="12.8" hidden="false" customHeight="false" outlineLevel="0" collapsed="false">
      <c r="A45" s="7" t="s">
        <v>137</v>
      </c>
      <c r="B45" s="7" t="s">
        <v>138</v>
      </c>
      <c r="C45" s="6" t="str">
        <f aca="false">IF(RIGHT(B45,10)="(DELETED) ","◄","")</f>
        <v/>
      </c>
      <c r="D45" s="26" t="s">
        <v>139</v>
      </c>
      <c r="E45" s="26"/>
      <c r="F45" s="26"/>
      <c r="G45" s="17"/>
      <c r="H45" s="11"/>
      <c r="I45" s="27"/>
      <c r="J45" s="21"/>
      <c r="K45" s="21"/>
    </row>
    <row r="46" customFormat="false" ht="12.8" hidden="false" customHeight="false" outlineLevel="0" collapsed="false">
      <c r="A46" s="7" t="s">
        <v>140</v>
      </c>
      <c r="B46" s="7" t="s">
        <v>141</v>
      </c>
      <c r="C46" s="6" t="str">
        <f aca="false">IF(RIGHT(B46,10)="(DELETED) ","◄","")</f>
        <v/>
      </c>
      <c r="D46" s="26" t="s">
        <v>142</v>
      </c>
      <c r="E46" s="26"/>
      <c r="F46" s="26"/>
      <c r="G46" s="17"/>
      <c r="H46" s="11"/>
      <c r="I46" s="27"/>
      <c r="J46" s="21"/>
      <c r="K46" s="21"/>
    </row>
    <row r="47" customFormat="false" ht="12.8" hidden="false" customHeight="false" outlineLevel="0" collapsed="false">
      <c r="A47" s="7" t="s">
        <v>143</v>
      </c>
      <c r="B47" s="7" t="s">
        <v>144</v>
      </c>
      <c r="C47" s="6" t="str">
        <f aca="false">IF(RIGHT(B47,10)="(DELETED) ","◄","")</f>
        <v/>
      </c>
      <c r="D47" s="26"/>
      <c r="E47" s="26" t="s">
        <v>145</v>
      </c>
      <c r="F47" s="26"/>
      <c r="G47" s="17"/>
      <c r="H47" s="11"/>
      <c r="I47" s="27"/>
      <c r="J47" s="21"/>
      <c r="K47" s="21"/>
    </row>
    <row r="48" customFormat="false" ht="12.8" hidden="false" customHeight="false" outlineLevel="0" collapsed="false">
      <c r="A48" s="7" t="s">
        <v>146</v>
      </c>
      <c r="B48" s="7" t="s">
        <v>147</v>
      </c>
      <c r="C48" s="6" t="str">
        <f aca="false">IF(RIGHT(B48,10)="(DELETED) ","◄","")</f>
        <v/>
      </c>
      <c r="D48" s="26" t="s">
        <v>148</v>
      </c>
      <c r="E48" s="26"/>
      <c r="F48" s="26"/>
      <c r="G48" s="17"/>
      <c r="H48" s="11"/>
      <c r="I48" s="27"/>
      <c r="J48" s="21"/>
      <c r="K48" s="21"/>
    </row>
    <row r="49" customFormat="false" ht="12.8" hidden="false" customHeight="false" outlineLevel="0" collapsed="false">
      <c r="A49" s="7" t="s">
        <v>149</v>
      </c>
      <c r="B49" s="7" t="s">
        <v>150</v>
      </c>
      <c r="C49" s="6" t="str">
        <f aca="false">IF(RIGHT(B49,10)="(DELETED) ","◄","")</f>
        <v/>
      </c>
      <c r="D49" s="26"/>
      <c r="E49" s="26" t="s">
        <v>151</v>
      </c>
      <c r="F49" s="26"/>
      <c r="G49" s="17"/>
      <c r="H49" s="11"/>
      <c r="I49" s="27"/>
      <c r="J49" s="21"/>
      <c r="K49" s="21"/>
    </row>
    <row r="50" customFormat="false" ht="12.8" hidden="false" customHeight="false" outlineLevel="0" collapsed="false">
      <c r="A50" s="7"/>
      <c r="B50" s="7" t="s">
        <v>152</v>
      </c>
      <c r="C50" s="6" t="str">
        <f aca="false">IF(RIGHT(B50,10)="(DELETED) ","◄","")</f>
        <v>◄</v>
      </c>
      <c r="D50" s="26"/>
      <c r="E50" s="26"/>
      <c r="F50" s="26"/>
      <c r="G50" s="17"/>
      <c r="H50" s="11"/>
      <c r="I50" s="27"/>
      <c r="J50" s="21"/>
      <c r="K50" s="21"/>
    </row>
    <row r="51" customFormat="false" ht="12.8" hidden="false" customHeight="false" outlineLevel="0" collapsed="false">
      <c r="A51" s="7" t="s">
        <v>153</v>
      </c>
      <c r="B51" s="7" t="s">
        <v>154</v>
      </c>
      <c r="C51" s="6" t="str">
        <f aca="false">IF(RIGHT(B51,10)="(DELETED) ","◄","")</f>
        <v/>
      </c>
      <c r="D51" s="26" t="s">
        <v>155</v>
      </c>
      <c r="E51" s="26"/>
      <c r="F51" s="26"/>
      <c r="G51" s="17"/>
      <c r="H51" s="11"/>
      <c r="I51" s="27"/>
      <c r="J51" s="21"/>
      <c r="K51" s="21"/>
    </row>
    <row r="52" customFormat="false" ht="12.8" hidden="false" customHeight="false" outlineLevel="0" collapsed="false">
      <c r="A52" s="7" t="s">
        <v>156</v>
      </c>
      <c r="B52" s="7" t="s">
        <v>157</v>
      </c>
      <c r="C52" s="6" t="str">
        <f aca="false">IF(RIGHT(B52,10)="(DELETED) ","◄","")</f>
        <v/>
      </c>
      <c r="D52" s="26"/>
      <c r="E52" s="26" t="s">
        <v>158</v>
      </c>
      <c r="F52" s="26"/>
      <c r="G52" s="17"/>
      <c r="H52" s="11"/>
      <c r="I52" s="27"/>
      <c r="J52" s="21"/>
      <c r="K52" s="21"/>
    </row>
    <row r="53" customFormat="false" ht="12.8" hidden="false" customHeight="false" outlineLevel="0" collapsed="false">
      <c r="A53" s="7"/>
      <c r="B53" s="7" t="s">
        <v>159</v>
      </c>
      <c r="C53" s="6" t="str">
        <f aca="false">IF(RIGHT(B53,10)="(DELETED) ","◄","")</f>
        <v>◄</v>
      </c>
      <c r="D53" s="26" t="s">
        <v>160</v>
      </c>
      <c r="E53" s="26"/>
      <c r="F53" s="26"/>
      <c r="G53" s="17"/>
      <c r="H53" s="11"/>
      <c r="I53" s="27"/>
      <c r="J53" s="21"/>
      <c r="K53" s="21"/>
    </row>
    <row r="54" customFormat="false" ht="12.8" hidden="false" customHeight="false" outlineLevel="0" collapsed="false">
      <c r="A54" s="7" t="s">
        <v>161</v>
      </c>
      <c r="B54" s="7" t="s">
        <v>162</v>
      </c>
      <c r="C54" s="6" t="str">
        <f aca="false">IF(RIGHT(B54,10)="(DELETED) ","◄","")</f>
        <v/>
      </c>
      <c r="D54" s="26"/>
      <c r="E54" s="26" t="s">
        <v>163</v>
      </c>
      <c r="F54" s="26"/>
      <c r="G54" s="17"/>
      <c r="H54" s="11"/>
      <c r="I54" s="27"/>
      <c r="J54" s="21"/>
      <c r="K54" s="21"/>
    </row>
    <row r="55" customFormat="false" ht="12.8" hidden="false" customHeight="false" outlineLevel="0" collapsed="false">
      <c r="A55" s="7" t="s">
        <v>164</v>
      </c>
      <c r="B55" s="7" t="s">
        <v>165</v>
      </c>
      <c r="C55" s="6" t="str">
        <f aca="false">IF(RIGHT(B55,10)="(DELETED) ","◄","")</f>
        <v/>
      </c>
      <c r="D55" s="26"/>
      <c r="E55" s="26" t="s">
        <v>166</v>
      </c>
      <c r="F55" s="26"/>
      <c r="G55" s="17"/>
      <c r="H55" s="28"/>
      <c r="I55" s="27"/>
      <c r="J55" s="21"/>
      <c r="K55" s="21"/>
    </row>
    <row r="56" customFormat="false" ht="12.8" hidden="false" customHeight="false" outlineLevel="0" collapsed="false">
      <c r="A56" s="7" t="s">
        <v>167</v>
      </c>
      <c r="B56" s="7" t="s">
        <v>168</v>
      </c>
      <c r="C56" s="6" t="str">
        <f aca="false">IF(RIGHT(B56,10)="(DELETED) ","◄","")</f>
        <v/>
      </c>
      <c r="D56" s="26"/>
      <c r="E56" s="26" t="s">
        <v>169</v>
      </c>
      <c r="F56" s="26"/>
      <c r="G56" s="17"/>
      <c r="H56" s="11"/>
      <c r="I56" s="27"/>
      <c r="J56" s="21"/>
      <c r="K56" s="21"/>
    </row>
    <row r="57" customFormat="false" ht="12.8" hidden="false" customHeight="false" outlineLevel="0" collapsed="false">
      <c r="A57" s="7" t="s">
        <v>170</v>
      </c>
      <c r="B57" s="7" t="s">
        <v>171</v>
      </c>
      <c r="C57" s="6" t="str">
        <f aca="false">IF(RIGHT(B57,10)="(DELETED) ","◄","")</f>
        <v/>
      </c>
      <c r="D57" s="26" t="s">
        <v>172</v>
      </c>
      <c r="E57" s="26"/>
      <c r="F57" s="26"/>
      <c r="G57" s="17"/>
      <c r="H57" s="11"/>
      <c r="I57" s="27"/>
      <c r="J57" s="21"/>
      <c r="K57" s="21"/>
    </row>
    <row r="58" customFormat="false" ht="12.8" hidden="false" customHeight="false" outlineLevel="0" collapsed="false">
      <c r="A58" s="7"/>
      <c r="B58" s="7" t="s">
        <v>173</v>
      </c>
      <c r="C58" s="6" t="str">
        <f aca="false">IF(RIGHT(B58,10)="(DELETED) ","◄","")</f>
        <v>◄</v>
      </c>
      <c r="D58" s="26"/>
      <c r="E58" s="26"/>
      <c r="F58" s="26"/>
      <c r="G58" s="17"/>
      <c r="H58" s="11"/>
      <c r="I58" s="27"/>
      <c r="J58" s="21"/>
      <c r="K58" s="21"/>
    </row>
    <row r="59" customFormat="false" ht="12.8" hidden="false" customHeight="false" outlineLevel="0" collapsed="false">
      <c r="A59" s="7"/>
      <c r="B59" s="7" t="s">
        <v>174</v>
      </c>
      <c r="C59" s="6" t="str">
        <f aca="false">IF(RIGHT(B59,10)="(DELETED) ","◄","")</f>
        <v>◄</v>
      </c>
      <c r="D59" s="26"/>
      <c r="E59" s="26"/>
      <c r="F59" s="26"/>
      <c r="G59" s="17"/>
      <c r="H59" s="11"/>
      <c r="I59" s="27"/>
      <c r="J59" s="21"/>
      <c r="K59" s="21"/>
    </row>
    <row r="60" customFormat="false" ht="12.8" hidden="false" customHeight="false" outlineLevel="0" collapsed="false">
      <c r="A60" s="7" t="s">
        <v>175</v>
      </c>
      <c r="B60" s="7" t="s">
        <v>176</v>
      </c>
      <c r="C60" s="6" t="str">
        <f aca="false">IF(RIGHT(B60,10)="(DELETED) ","◄","")</f>
        <v/>
      </c>
      <c r="D60" s="26" t="s">
        <v>177</v>
      </c>
      <c r="E60" s="26"/>
      <c r="F60" s="26"/>
      <c r="G60" s="17"/>
      <c r="H60" s="11"/>
      <c r="I60" s="27"/>
      <c r="J60" s="21"/>
      <c r="K60" s="21"/>
    </row>
    <row r="61" customFormat="false" ht="12.8" hidden="false" customHeight="false" outlineLevel="0" collapsed="false">
      <c r="A61" s="7" t="s">
        <v>178</v>
      </c>
      <c r="B61" s="7" t="s">
        <v>179</v>
      </c>
      <c r="C61" s="6" t="str">
        <f aca="false">IF(RIGHT(B61,10)="(DELETED) ","◄","")</f>
        <v/>
      </c>
      <c r="D61" s="26"/>
      <c r="E61" s="26" t="s">
        <v>180</v>
      </c>
      <c r="F61" s="26"/>
      <c r="G61" s="17"/>
      <c r="H61" s="11"/>
      <c r="I61" s="27"/>
      <c r="J61" s="21"/>
      <c r="K61" s="21"/>
    </row>
    <row r="62" customFormat="false" ht="12.8" hidden="false" customHeight="false" outlineLevel="0" collapsed="false">
      <c r="A62" s="7" t="s">
        <v>181</v>
      </c>
      <c r="B62" s="7" t="s">
        <v>182</v>
      </c>
      <c r="C62" s="6" t="str">
        <f aca="false">IF(RIGHT(B62,10)="(DELETED) ","◄","")</f>
        <v/>
      </c>
      <c r="D62" s="26" t="s">
        <v>183</v>
      </c>
      <c r="E62" s="26"/>
      <c r="F62" s="26"/>
      <c r="G62" s="17"/>
      <c r="H62" s="11"/>
      <c r="I62" s="27"/>
      <c r="J62" s="21"/>
      <c r="K62" s="21"/>
    </row>
    <row r="63" customFormat="false" ht="12.8" hidden="false" customHeight="false" outlineLevel="0" collapsed="false">
      <c r="A63" s="7" t="s">
        <v>184</v>
      </c>
      <c r="B63" s="7" t="s">
        <v>185</v>
      </c>
      <c r="C63" s="6" t="str">
        <f aca="false">IF(RIGHT(B63,10)="(DELETED) ","◄","")</f>
        <v/>
      </c>
      <c r="D63" s="26"/>
      <c r="E63" s="26" t="s">
        <v>186</v>
      </c>
      <c r="F63" s="26"/>
      <c r="G63" s="17"/>
      <c r="H63" s="11"/>
      <c r="I63" s="27"/>
      <c r="J63" s="21"/>
      <c r="K63" s="21"/>
    </row>
    <row r="64" customFormat="false" ht="12.8" hidden="false" customHeight="false" outlineLevel="0" collapsed="false">
      <c r="A64" s="7" t="s">
        <v>187</v>
      </c>
      <c r="B64" s="7" t="s">
        <v>188</v>
      </c>
      <c r="C64" s="6" t="str">
        <f aca="false">IF(RIGHT(B64,10)="(DELETED) ","◄","")</f>
        <v/>
      </c>
      <c r="D64" s="26"/>
      <c r="E64" s="26" t="s">
        <v>189</v>
      </c>
      <c r="F64" s="26"/>
      <c r="G64" s="17"/>
      <c r="H64" s="11"/>
      <c r="I64" s="27"/>
      <c r="J64" s="21"/>
      <c r="K64" s="21"/>
    </row>
    <row r="65" customFormat="false" ht="12.8" hidden="false" customHeight="false" outlineLevel="0" collapsed="false">
      <c r="A65" s="7" t="s">
        <v>190</v>
      </c>
      <c r="B65" s="7" t="s">
        <v>191</v>
      </c>
      <c r="C65" s="6" t="str">
        <f aca="false">IF(RIGHT(B65,10)="(DELETED) ","◄","")</f>
        <v/>
      </c>
      <c r="D65" s="26"/>
      <c r="E65" s="26" t="s">
        <v>192</v>
      </c>
      <c r="F65" s="26"/>
      <c r="G65" s="17"/>
      <c r="H65" s="11"/>
      <c r="I65" s="27"/>
      <c r="J65" s="21"/>
      <c r="K65" s="21"/>
    </row>
    <row r="66" customFormat="false" ht="12.8" hidden="false" customHeight="false" outlineLevel="0" collapsed="false">
      <c r="A66" s="7" t="s">
        <v>193</v>
      </c>
      <c r="B66" s="7" t="s">
        <v>194</v>
      </c>
      <c r="C66" s="6" t="str">
        <f aca="false">IF(RIGHT(B66,10)="(DELETED) ","◄","")</f>
        <v/>
      </c>
      <c r="D66" s="26" t="s">
        <v>195</v>
      </c>
      <c r="E66" s="26"/>
      <c r="F66" s="26"/>
      <c r="G66" s="17"/>
      <c r="H66" s="11"/>
      <c r="I66" s="27"/>
      <c r="J66" s="21"/>
      <c r="K66" s="21"/>
    </row>
    <row r="67" customFormat="false" ht="12.8" hidden="false" customHeight="false" outlineLevel="0" collapsed="false">
      <c r="A67" s="7" t="s">
        <v>196</v>
      </c>
      <c r="B67" s="7" t="s">
        <v>197</v>
      </c>
      <c r="C67" s="6" t="str">
        <f aca="false">IF(RIGHT(B67,10)="(DELETED) ","◄","")</f>
        <v/>
      </c>
      <c r="D67" s="26" t="s">
        <v>198</v>
      </c>
      <c r="E67" s="26"/>
      <c r="F67" s="26"/>
      <c r="G67" s="17"/>
      <c r="H67" s="11"/>
      <c r="I67" s="27"/>
      <c r="J67" s="21"/>
      <c r="K67" s="21"/>
    </row>
    <row r="68" customFormat="false" ht="12.8" hidden="false" customHeight="false" outlineLevel="0" collapsed="false">
      <c r="A68" s="7"/>
      <c r="B68" s="7" t="s">
        <v>199</v>
      </c>
      <c r="C68" s="6" t="str">
        <f aca="false">IF(RIGHT(B68,10)="(DELETED) ","◄","")</f>
        <v>◄</v>
      </c>
      <c r="D68" s="26" t="s">
        <v>200</v>
      </c>
      <c r="E68" s="26"/>
      <c r="F68" s="26"/>
      <c r="G68" s="17"/>
      <c r="H68" s="11"/>
      <c r="I68" s="27"/>
      <c r="J68" s="21"/>
      <c r="K68" s="21"/>
    </row>
    <row r="69" customFormat="false" ht="12.8" hidden="false" customHeight="false" outlineLevel="0" collapsed="false">
      <c r="A69" s="7" t="s">
        <v>201</v>
      </c>
      <c r="B69" s="7" t="s">
        <v>202</v>
      </c>
      <c r="C69" s="6" t="str">
        <f aca="false">IF(RIGHT(B69,10)="(DELETED) ","◄","")</f>
        <v/>
      </c>
      <c r="D69" s="26" t="s">
        <v>203</v>
      </c>
      <c r="E69" s="26"/>
      <c r="F69" s="26"/>
      <c r="G69" s="17"/>
      <c r="H69" s="11"/>
      <c r="I69" s="27"/>
      <c r="J69" s="21"/>
      <c r="K69" s="21"/>
    </row>
    <row r="70" customFormat="false" ht="12.8" hidden="false" customHeight="false" outlineLevel="0" collapsed="false">
      <c r="A70" s="7" t="s">
        <v>204</v>
      </c>
      <c r="B70" s="7" t="s">
        <v>205</v>
      </c>
      <c r="C70" s="6" t="str">
        <f aca="false">IF(RIGHT(B70,10)="(DELETED) ","◄","")</f>
        <v/>
      </c>
      <c r="D70" s="26" t="s">
        <v>206</v>
      </c>
      <c r="E70" s="26"/>
      <c r="F70" s="26"/>
      <c r="G70" s="17"/>
      <c r="H70" s="11"/>
      <c r="I70" s="27"/>
      <c r="J70" s="21"/>
      <c r="K70" s="21"/>
    </row>
    <row r="71" customFormat="false" ht="12.8" hidden="false" customHeight="false" outlineLevel="0" collapsed="false">
      <c r="A71" s="7" t="s">
        <v>207</v>
      </c>
      <c r="B71" s="7" t="s">
        <v>208</v>
      </c>
      <c r="C71" s="6" t="str">
        <f aca="false">IF(RIGHT(B71,10)="(DELETED) ","◄","")</f>
        <v/>
      </c>
      <c r="D71" s="26" t="s">
        <v>209</v>
      </c>
      <c r="E71" s="26"/>
      <c r="F71" s="26"/>
      <c r="G71" s="17"/>
      <c r="H71" s="11"/>
      <c r="I71" s="27"/>
      <c r="J71" s="21"/>
      <c r="K71" s="21"/>
    </row>
    <row r="72" customFormat="false" ht="12.8" hidden="false" customHeight="false" outlineLevel="0" collapsed="false">
      <c r="A72" s="7"/>
      <c r="B72" s="7" t="s">
        <v>210</v>
      </c>
      <c r="C72" s="6" t="str">
        <f aca="false">IF(RIGHT(B72,10)="(DELETED) ","◄","")</f>
        <v>◄</v>
      </c>
      <c r="D72" s="26"/>
      <c r="E72" s="26"/>
      <c r="F72" s="26"/>
      <c r="G72" s="17"/>
      <c r="H72" s="11"/>
      <c r="I72" s="27"/>
      <c r="J72" s="21"/>
      <c r="K72" s="21"/>
    </row>
    <row r="73" customFormat="false" ht="12.8" hidden="false" customHeight="false" outlineLevel="0" collapsed="false">
      <c r="A73" s="7" t="s">
        <v>211</v>
      </c>
      <c r="B73" s="7" t="s">
        <v>212</v>
      </c>
      <c r="C73" s="6" t="str">
        <f aca="false">IF(RIGHT(B73,10)="(DELETED) ","◄","")</f>
        <v/>
      </c>
      <c r="D73" s="26" t="s">
        <v>213</v>
      </c>
      <c r="E73" s="26"/>
      <c r="F73" s="26"/>
      <c r="G73" s="17"/>
      <c r="H73" s="11"/>
      <c r="I73" s="27"/>
      <c r="J73" s="21"/>
      <c r="K73" s="21"/>
    </row>
    <row r="74" customFormat="false" ht="12.8" hidden="false" customHeight="false" outlineLevel="0" collapsed="false">
      <c r="A74" s="7" t="s">
        <v>214</v>
      </c>
      <c r="B74" s="7" t="s">
        <v>215</v>
      </c>
      <c r="C74" s="6" t="str">
        <f aca="false">IF(RIGHT(B74,10)="(DELETED) ","◄","")</f>
        <v/>
      </c>
      <c r="D74" s="26"/>
      <c r="E74" s="26" t="s">
        <v>216</v>
      </c>
      <c r="F74" s="26"/>
      <c r="G74" s="17"/>
      <c r="H74" s="11"/>
      <c r="I74" s="27"/>
      <c r="J74" s="21"/>
      <c r="K74" s="21"/>
    </row>
    <row r="75" customFormat="false" ht="12.8" hidden="false" customHeight="false" outlineLevel="0" collapsed="false">
      <c r="A75" s="7" t="s">
        <v>217</v>
      </c>
      <c r="B75" s="7" t="s">
        <v>218</v>
      </c>
      <c r="C75" s="6" t="str">
        <f aca="false">IF(RIGHT(B75,10)="(DELETED) ","◄","")</f>
        <v/>
      </c>
      <c r="D75" s="26" t="s">
        <v>219</v>
      </c>
      <c r="E75" s="26"/>
      <c r="F75" s="26"/>
      <c r="G75" s="17"/>
      <c r="H75" s="11"/>
      <c r="I75" s="27"/>
      <c r="J75" s="21"/>
      <c r="K75" s="21"/>
    </row>
    <row r="76" customFormat="false" ht="12.8" hidden="false" customHeight="false" outlineLevel="0" collapsed="false">
      <c r="A76" s="7" t="s">
        <v>220</v>
      </c>
      <c r="B76" s="7" t="s">
        <v>221</v>
      </c>
      <c r="C76" s="6" t="str">
        <f aca="false">IF(RIGHT(B76,10)="(DELETED) ","◄","")</f>
        <v/>
      </c>
      <c r="D76" s="26"/>
      <c r="E76" s="26" t="s">
        <v>222</v>
      </c>
      <c r="F76" s="26"/>
      <c r="G76" s="17"/>
      <c r="H76" s="11"/>
      <c r="I76" s="27"/>
      <c r="J76" s="21"/>
      <c r="K76" s="21"/>
    </row>
    <row r="77" customFormat="false" ht="12.8" hidden="false" customHeight="false" outlineLevel="0" collapsed="false">
      <c r="A77" s="7" t="s">
        <v>223</v>
      </c>
      <c r="B77" s="7" t="s">
        <v>224</v>
      </c>
      <c r="C77" s="6" t="str">
        <f aca="false">IF(RIGHT(B77,10)="(DELETED) ","◄","")</f>
        <v/>
      </c>
      <c r="D77" s="26" t="s">
        <v>225</v>
      </c>
      <c r="E77" s="26"/>
      <c r="F77" s="26"/>
      <c r="G77" s="17"/>
      <c r="H77" s="11"/>
      <c r="I77" s="27"/>
      <c r="J77" s="21"/>
      <c r="K77" s="21"/>
    </row>
    <row r="78" customFormat="false" ht="12.8" hidden="false" customHeight="false" outlineLevel="0" collapsed="false">
      <c r="A78" s="7" t="s">
        <v>226</v>
      </c>
      <c r="B78" s="7" t="s">
        <v>227</v>
      </c>
      <c r="C78" s="6" t="str">
        <f aca="false">IF(RIGHT(B78,10)="(DELETED) ","◄","")</f>
        <v/>
      </c>
      <c r="D78" s="26"/>
      <c r="E78" s="26" t="s">
        <v>228</v>
      </c>
      <c r="F78" s="26"/>
      <c r="G78" s="17"/>
      <c r="H78" s="11"/>
      <c r="I78" s="27"/>
      <c r="J78" s="21"/>
      <c r="K78" s="21"/>
    </row>
    <row r="79" customFormat="false" ht="12.8" hidden="false" customHeight="false" outlineLevel="0" collapsed="false">
      <c r="A79" s="7" t="s">
        <v>229</v>
      </c>
      <c r="B79" s="7" t="s">
        <v>230</v>
      </c>
      <c r="C79" s="6" t="str">
        <f aca="false">IF(RIGHT(B79,10)="(DELETED) ","◄","")</f>
        <v/>
      </c>
      <c r="D79" s="26"/>
      <c r="E79" s="26" t="s">
        <v>231</v>
      </c>
      <c r="F79" s="26"/>
      <c r="G79" s="17"/>
      <c r="H79" s="11"/>
      <c r="I79" s="27"/>
      <c r="J79" s="21"/>
      <c r="K79" s="21"/>
    </row>
    <row r="80" customFormat="false" ht="12.8" hidden="false" customHeight="false" outlineLevel="0" collapsed="false">
      <c r="A80" s="7" t="s">
        <v>232</v>
      </c>
      <c r="B80" s="7" t="s">
        <v>233</v>
      </c>
      <c r="C80" s="6" t="str">
        <f aca="false">IF(RIGHT(B80,10)="(DELETED) ","◄","")</f>
        <v/>
      </c>
      <c r="D80" s="26" t="s">
        <v>234</v>
      </c>
      <c r="E80" s="26"/>
      <c r="F80" s="26"/>
      <c r="G80" s="17"/>
      <c r="H80" s="11"/>
      <c r="I80" s="27"/>
      <c r="J80" s="21"/>
      <c r="K80" s="21"/>
    </row>
    <row r="81" customFormat="false" ht="12.8" hidden="false" customHeight="false" outlineLevel="0" collapsed="false">
      <c r="A81" s="7" t="s">
        <v>235</v>
      </c>
      <c r="B81" s="7" t="s">
        <v>236</v>
      </c>
      <c r="C81" s="6" t="str">
        <f aca="false">IF(RIGHT(B81,10)="(DELETED) ","◄","")</f>
        <v/>
      </c>
      <c r="D81" s="26"/>
      <c r="E81" s="26" t="s">
        <v>237</v>
      </c>
      <c r="F81" s="26"/>
      <c r="G81" s="17"/>
      <c r="H81" s="11"/>
      <c r="I81" s="27"/>
      <c r="J81" s="21"/>
      <c r="K81" s="21"/>
    </row>
    <row r="82" customFormat="false" ht="12.8" hidden="false" customHeight="false" outlineLevel="0" collapsed="false">
      <c r="A82" s="7" t="s">
        <v>238</v>
      </c>
      <c r="B82" s="7" t="s">
        <v>239</v>
      </c>
      <c r="C82" s="6" t="str">
        <f aca="false">IF(RIGHT(B82,10)="(DELETED) ","◄","")</f>
        <v/>
      </c>
      <c r="D82" s="26"/>
      <c r="E82" s="26" t="s">
        <v>240</v>
      </c>
      <c r="F82" s="26"/>
      <c r="G82" s="17"/>
      <c r="H82" s="11"/>
      <c r="I82" s="27"/>
      <c r="J82" s="21"/>
      <c r="K82" s="21"/>
    </row>
    <row r="83" customFormat="false" ht="12.8" hidden="false" customHeight="false" outlineLevel="0" collapsed="false">
      <c r="A83" s="7" t="s">
        <v>241</v>
      </c>
      <c r="B83" s="7" t="s">
        <v>242</v>
      </c>
      <c r="C83" s="6" t="str">
        <f aca="false">IF(RIGHT(B83,10)="(DELETED) ","◄","")</f>
        <v/>
      </c>
      <c r="D83" s="26"/>
      <c r="E83" s="26" t="s">
        <v>243</v>
      </c>
      <c r="F83" s="26"/>
      <c r="G83" s="17"/>
      <c r="H83" s="11"/>
      <c r="I83" s="27"/>
      <c r="J83" s="21"/>
      <c r="K83" s="21"/>
    </row>
    <row r="84" customFormat="false" ht="12.8" hidden="false" customHeight="false" outlineLevel="0" collapsed="false">
      <c r="A84" s="7" t="s">
        <v>244</v>
      </c>
      <c r="B84" s="7" t="s">
        <v>245</v>
      </c>
      <c r="C84" s="6" t="str">
        <f aca="false">IF(RIGHT(B84,10)="(DELETED) ","◄","")</f>
        <v/>
      </c>
      <c r="D84" s="26"/>
      <c r="E84" s="26" t="s">
        <v>246</v>
      </c>
      <c r="F84" s="26"/>
      <c r="G84" s="17"/>
      <c r="H84" s="11"/>
      <c r="I84" s="27"/>
      <c r="J84" s="21"/>
      <c r="K84" s="21"/>
    </row>
    <row r="85" customFormat="false" ht="12.8" hidden="false" customHeight="false" outlineLevel="0" collapsed="false">
      <c r="A85" s="7" t="s">
        <v>247</v>
      </c>
      <c r="B85" s="7" t="s">
        <v>248</v>
      </c>
      <c r="C85" s="6" t="str">
        <f aca="false">IF(RIGHT(B85,10)="(DELETED) ","◄","")</f>
        <v/>
      </c>
      <c r="D85" s="26"/>
      <c r="E85" s="26" t="s">
        <v>249</v>
      </c>
      <c r="F85" s="26"/>
      <c r="G85" s="17"/>
      <c r="H85" s="11"/>
      <c r="I85" s="27"/>
      <c r="J85" s="21"/>
      <c r="K85" s="21"/>
    </row>
    <row r="86" customFormat="false" ht="12.8" hidden="false" customHeight="false" outlineLevel="0" collapsed="false">
      <c r="A86" s="7" t="s">
        <v>250</v>
      </c>
      <c r="B86" s="7" t="s">
        <v>251</v>
      </c>
      <c r="C86" s="6" t="str">
        <f aca="false">IF(RIGHT(B86,10)="(DELETED) ","◄","")</f>
        <v/>
      </c>
      <c r="D86" s="26" t="s">
        <v>252</v>
      </c>
      <c r="E86" s="26"/>
      <c r="F86" s="26"/>
      <c r="G86" s="17"/>
      <c r="H86" s="11"/>
      <c r="I86" s="27"/>
      <c r="J86" s="21"/>
      <c r="K86" s="21"/>
    </row>
    <row r="87" customFormat="false" ht="12.8" hidden="false" customHeight="false" outlineLevel="0" collapsed="false">
      <c r="A87" s="7"/>
      <c r="B87" s="7" t="s">
        <v>253</v>
      </c>
      <c r="C87" s="6" t="str">
        <f aca="false">IF(RIGHT(B87,10)="(DELETED) ","◄","")</f>
        <v>◄</v>
      </c>
      <c r="D87" s="26"/>
      <c r="E87" s="26"/>
      <c r="F87" s="26"/>
      <c r="G87" s="17"/>
      <c r="H87" s="11"/>
      <c r="I87" s="27"/>
      <c r="J87" s="21"/>
      <c r="K87" s="21"/>
    </row>
    <row r="88" customFormat="false" ht="12.8" hidden="false" customHeight="false" outlineLevel="0" collapsed="false">
      <c r="A88" s="7" t="s">
        <v>254</v>
      </c>
      <c r="B88" s="7" t="s">
        <v>255</v>
      </c>
      <c r="C88" s="6" t="str">
        <f aca="false">IF(RIGHT(B88,10)="(DELETED) ","◄","")</f>
        <v/>
      </c>
      <c r="D88" s="26"/>
      <c r="E88" s="26" t="s">
        <v>256</v>
      </c>
      <c r="F88" s="26"/>
      <c r="G88" s="17"/>
      <c r="H88" s="11"/>
      <c r="I88" s="27"/>
      <c r="J88" s="21"/>
      <c r="K88" s="21"/>
    </row>
    <row r="89" customFormat="false" ht="12.8" hidden="false" customHeight="false" outlineLevel="0" collapsed="false">
      <c r="A89" s="7" t="s">
        <v>257</v>
      </c>
      <c r="B89" s="7" t="s">
        <v>258</v>
      </c>
      <c r="C89" s="6" t="str">
        <f aca="false">IF(RIGHT(B89,10)="(DELETED) ","◄","")</f>
        <v/>
      </c>
      <c r="D89" s="26"/>
      <c r="E89" s="26" t="s">
        <v>259</v>
      </c>
      <c r="F89" s="26"/>
      <c r="G89" s="17"/>
      <c r="H89" s="11"/>
      <c r="I89" s="27"/>
      <c r="J89" s="21"/>
      <c r="K89" s="21"/>
    </row>
    <row r="90" customFormat="false" ht="12.8" hidden="false" customHeight="false" outlineLevel="0" collapsed="false">
      <c r="A90" s="7" t="s">
        <v>260</v>
      </c>
      <c r="B90" s="7" t="s">
        <v>261</v>
      </c>
      <c r="C90" s="6" t="str">
        <f aca="false">IF(RIGHT(B90,10)="(DELETED) ","◄","")</f>
        <v/>
      </c>
      <c r="D90" s="26"/>
      <c r="E90" s="26" t="s">
        <v>262</v>
      </c>
      <c r="F90" s="26"/>
      <c r="G90" s="17"/>
      <c r="H90" s="11"/>
      <c r="I90" s="27"/>
      <c r="J90" s="21"/>
      <c r="K90" s="21"/>
    </row>
    <row r="91" customFormat="false" ht="12.8" hidden="false" customHeight="false" outlineLevel="0" collapsed="false">
      <c r="A91" s="7" t="s">
        <v>263</v>
      </c>
      <c r="B91" s="7" t="s">
        <v>264</v>
      </c>
      <c r="C91" s="6" t="str">
        <f aca="false">IF(RIGHT(B91,10)="(DELETED) ","◄","")</f>
        <v/>
      </c>
      <c r="D91" s="26" t="s">
        <v>265</v>
      </c>
      <c r="E91" s="26"/>
      <c r="F91" s="26"/>
      <c r="G91" s="17"/>
      <c r="H91" s="11"/>
      <c r="I91" s="27"/>
      <c r="J91" s="21"/>
      <c r="K91" s="21"/>
    </row>
    <row r="92" customFormat="false" ht="12.8" hidden="false" customHeight="false" outlineLevel="0" collapsed="false">
      <c r="A92" s="7" t="s">
        <v>266</v>
      </c>
      <c r="B92" s="7" t="s">
        <v>267</v>
      </c>
      <c r="C92" s="6" t="str">
        <f aca="false">IF(RIGHT(B92,10)="(DELETED) ","◄","")</f>
        <v/>
      </c>
      <c r="D92" s="26" t="s">
        <v>268</v>
      </c>
      <c r="E92" s="26"/>
      <c r="F92" s="26"/>
      <c r="G92" s="17"/>
      <c r="H92" s="11"/>
      <c r="I92" s="27"/>
      <c r="J92" s="21"/>
      <c r="K92" s="21"/>
    </row>
    <row r="93" customFormat="false" ht="12.8" hidden="false" customHeight="false" outlineLevel="0" collapsed="false">
      <c r="A93" s="7" t="s">
        <v>269</v>
      </c>
      <c r="B93" s="7" t="s">
        <v>270</v>
      </c>
      <c r="C93" s="6" t="str">
        <f aca="false">IF(RIGHT(B93,10)="(DELETED) ","◄","")</f>
        <v/>
      </c>
      <c r="D93" s="26"/>
      <c r="E93" s="26" t="s">
        <v>271</v>
      </c>
      <c r="F93" s="26"/>
      <c r="G93" s="17"/>
      <c r="H93" s="28"/>
      <c r="I93" s="27"/>
      <c r="J93" s="21"/>
      <c r="K93" s="21"/>
    </row>
    <row r="94" customFormat="false" ht="12.8" hidden="false" customHeight="false" outlineLevel="0" collapsed="false">
      <c r="A94" s="7" t="s">
        <v>272</v>
      </c>
      <c r="B94" s="7" t="s">
        <v>273</v>
      </c>
      <c r="C94" s="6" t="str">
        <f aca="false">IF(RIGHT(B94,10)="(DELETED) ","◄","")</f>
        <v/>
      </c>
      <c r="D94" s="26"/>
      <c r="E94" s="26" t="s">
        <v>274</v>
      </c>
      <c r="F94" s="26"/>
      <c r="G94" s="17"/>
      <c r="H94" s="11"/>
      <c r="I94" s="27"/>
      <c r="J94" s="21"/>
      <c r="K94" s="21"/>
    </row>
    <row r="95" customFormat="false" ht="12.8" hidden="false" customHeight="false" outlineLevel="0" collapsed="false">
      <c r="A95" s="7" t="s">
        <v>275</v>
      </c>
      <c r="B95" s="7" t="s">
        <v>276</v>
      </c>
      <c r="C95" s="6" t="str">
        <f aca="false">IF(RIGHT(B95,10)="(DELETED) ","◄","")</f>
        <v/>
      </c>
      <c r="D95" s="26"/>
      <c r="E95" s="26" t="s">
        <v>277</v>
      </c>
      <c r="F95" s="26"/>
      <c r="G95" s="17"/>
      <c r="H95" s="11"/>
      <c r="I95" s="27"/>
      <c r="J95" s="21"/>
      <c r="K95" s="21"/>
    </row>
    <row r="96" customFormat="false" ht="12.8" hidden="false" customHeight="false" outlineLevel="0" collapsed="false">
      <c r="A96" s="7" t="s">
        <v>278</v>
      </c>
      <c r="B96" s="7" t="s">
        <v>279</v>
      </c>
      <c r="C96" s="6" t="str">
        <f aca="false">IF(RIGHT(B96,10)="(DELETED) ","◄","")</f>
        <v/>
      </c>
      <c r="D96" s="26"/>
      <c r="E96" s="26" t="s">
        <v>280</v>
      </c>
      <c r="F96" s="26"/>
      <c r="G96" s="17"/>
      <c r="H96" s="11"/>
      <c r="I96" s="27"/>
      <c r="J96" s="21"/>
      <c r="K96" s="21"/>
    </row>
    <row r="97" customFormat="false" ht="12.8" hidden="false" customHeight="false" outlineLevel="0" collapsed="false">
      <c r="A97" s="7" t="s">
        <v>281</v>
      </c>
      <c r="B97" s="7" t="s">
        <v>282</v>
      </c>
      <c r="C97" s="6" t="str">
        <f aca="false">IF(RIGHT(B97,10)="(DELETED) ","◄","")</f>
        <v/>
      </c>
      <c r="D97" s="26"/>
      <c r="E97" s="26" t="s">
        <v>283</v>
      </c>
      <c r="F97" s="26"/>
      <c r="G97" s="17"/>
      <c r="H97" s="11"/>
      <c r="I97" s="27"/>
      <c r="J97" s="21"/>
      <c r="K97" s="21"/>
    </row>
    <row r="98" customFormat="false" ht="12.8" hidden="false" customHeight="false" outlineLevel="0" collapsed="false">
      <c r="A98" s="7" t="s">
        <v>284</v>
      </c>
      <c r="B98" s="7" t="s">
        <v>285</v>
      </c>
      <c r="C98" s="6" t="str">
        <f aca="false">IF(RIGHT(B98,10)="(DELETED) ","◄","")</f>
        <v/>
      </c>
      <c r="D98" s="26"/>
      <c r="E98" s="26" t="s">
        <v>286</v>
      </c>
      <c r="F98" s="26"/>
      <c r="G98" s="17"/>
      <c r="H98" s="11"/>
      <c r="I98" s="27"/>
      <c r="J98" s="21"/>
      <c r="K98" s="21"/>
    </row>
    <row r="99" customFormat="false" ht="12.8" hidden="false" customHeight="false" outlineLevel="0" collapsed="false">
      <c r="A99" s="7" t="s">
        <v>287</v>
      </c>
      <c r="B99" s="7" t="s">
        <v>288</v>
      </c>
      <c r="C99" s="6" t="str">
        <f aca="false">IF(RIGHT(B99,10)="(DELETED) ","◄","")</f>
        <v/>
      </c>
      <c r="D99" s="26"/>
      <c r="E99" s="26" t="s">
        <v>289</v>
      </c>
      <c r="F99" s="26"/>
      <c r="G99" s="17"/>
      <c r="H99" s="11"/>
      <c r="I99" s="27"/>
      <c r="J99" s="21"/>
      <c r="K99" s="21"/>
    </row>
    <row r="100" customFormat="false" ht="12.8" hidden="false" customHeight="false" outlineLevel="0" collapsed="false">
      <c r="A100" s="7"/>
      <c r="B100" s="7" t="s">
        <v>290</v>
      </c>
      <c r="C100" s="6" t="str">
        <f aca="false">IF(RIGHT(B100,10)="(DELETED) ","◄","")</f>
        <v>◄</v>
      </c>
      <c r="D100" s="26" t="s">
        <v>291</v>
      </c>
      <c r="E100" s="26"/>
      <c r="F100" s="26"/>
      <c r="G100" s="17"/>
      <c r="H100" s="11"/>
      <c r="I100" s="27"/>
      <c r="J100" s="21"/>
      <c r="K100" s="21"/>
    </row>
    <row r="101" customFormat="false" ht="12.8" hidden="false" customHeight="false" outlineLevel="0" collapsed="false">
      <c r="A101" s="7"/>
      <c r="B101" s="7" t="s">
        <v>292</v>
      </c>
      <c r="C101" s="6" t="str">
        <f aca="false">IF(RIGHT(B101,10)="(DELETED) ","◄","")</f>
        <v>◄</v>
      </c>
      <c r="D101" s="26"/>
      <c r="E101" s="26"/>
      <c r="F101" s="26"/>
      <c r="G101" s="17"/>
      <c r="H101" s="11"/>
      <c r="I101" s="27"/>
      <c r="J101" s="21"/>
      <c r="K101" s="21"/>
    </row>
    <row r="102" customFormat="false" ht="12.8" hidden="false" customHeight="false" outlineLevel="0" collapsed="false">
      <c r="A102" s="7" t="s">
        <v>293</v>
      </c>
      <c r="B102" s="7" t="s">
        <v>294</v>
      </c>
      <c r="C102" s="6" t="str">
        <f aca="false">IF(RIGHT(B102,10)="(DELETED) ","◄","")</f>
        <v/>
      </c>
      <c r="D102" s="26"/>
      <c r="E102" s="26" t="s">
        <v>295</v>
      </c>
      <c r="F102" s="26"/>
      <c r="G102" s="17"/>
      <c r="H102" s="11"/>
      <c r="I102" s="27"/>
      <c r="J102" s="21"/>
      <c r="K102" s="21"/>
    </row>
    <row r="103" customFormat="false" ht="12.8" hidden="false" customHeight="false" outlineLevel="0" collapsed="false">
      <c r="A103" s="7" t="s">
        <v>296</v>
      </c>
      <c r="B103" s="7" t="s">
        <v>297</v>
      </c>
      <c r="C103" s="6" t="str">
        <f aca="false">IF(RIGHT(B103,10)="(DELETED) ","◄","")</f>
        <v/>
      </c>
      <c r="D103" s="26" t="s">
        <v>298</v>
      </c>
      <c r="E103" s="26"/>
      <c r="F103" s="26"/>
      <c r="G103" s="17"/>
      <c r="H103" s="11"/>
      <c r="I103" s="27"/>
      <c r="J103" s="21"/>
      <c r="K103" s="21"/>
    </row>
    <row r="104" customFormat="false" ht="12.8" hidden="false" customHeight="false" outlineLevel="0" collapsed="false">
      <c r="A104" s="7" t="s">
        <v>299</v>
      </c>
      <c r="B104" s="7" t="s">
        <v>300</v>
      </c>
      <c r="C104" s="6" t="str">
        <f aca="false">IF(RIGHT(B104,10)="(DELETED) ","◄","")</f>
        <v/>
      </c>
      <c r="D104" s="26"/>
      <c r="E104" s="26" t="s">
        <v>301</v>
      </c>
      <c r="F104" s="26"/>
      <c r="G104" s="17"/>
      <c r="H104" s="11"/>
      <c r="I104" s="27"/>
      <c r="J104" s="21"/>
      <c r="K104" s="21"/>
    </row>
    <row r="105" customFormat="false" ht="12.8" hidden="false" customHeight="false" outlineLevel="0" collapsed="false">
      <c r="A105" s="7"/>
      <c r="B105" s="7" t="s">
        <v>302</v>
      </c>
      <c r="C105" s="6" t="str">
        <f aca="false">IF(RIGHT(B105,10)="(DELETED) ","◄","")</f>
        <v>◄</v>
      </c>
      <c r="D105" s="26"/>
      <c r="E105" s="26"/>
      <c r="F105" s="26"/>
      <c r="G105" s="17"/>
      <c r="H105" s="11"/>
      <c r="I105" s="27"/>
      <c r="J105" s="21"/>
      <c r="K105" s="21"/>
    </row>
    <row r="106" customFormat="false" ht="12.8" hidden="false" customHeight="false" outlineLevel="0" collapsed="false">
      <c r="A106" s="7" t="s">
        <v>303</v>
      </c>
      <c r="B106" s="7" t="s">
        <v>304</v>
      </c>
      <c r="C106" s="6" t="str">
        <f aca="false">IF(RIGHT(B106,10)="(DELETED) ","◄","")</f>
        <v/>
      </c>
      <c r="D106" s="26"/>
      <c r="E106" s="26" t="s">
        <v>305</v>
      </c>
      <c r="F106" s="26"/>
      <c r="G106" s="17"/>
      <c r="H106" s="11"/>
      <c r="I106" s="27"/>
      <c r="J106" s="21"/>
      <c r="K106" s="21"/>
    </row>
    <row r="107" customFormat="false" ht="12.8" hidden="false" customHeight="false" outlineLevel="0" collapsed="false">
      <c r="A107" s="7" t="s">
        <v>306</v>
      </c>
      <c r="B107" s="7" t="s">
        <v>307</v>
      </c>
      <c r="C107" s="6" t="str">
        <f aca="false">IF(RIGHT(B107,10)="(DELETED) ","◄","")</f>
        <v/>
      </c>
      <c r="D107" s="26"/>
      <c r="E107" s="26" t="s">
        <v>308</v>
      </c>
      <c r="F107" s="26"/>
      <c r="G107" s="17"/>
      <c r="H107" s="11"/>
      <c r="I107" s="27"/>
      <c r="J107" s="21"/>
      <c r="K107" s="21"/>
    </row>
    <row r="108" customFormat="false" ht="12.8" hidden="false" customHeight="false" outlineLevel="0" collapsed="false">
      <c r="A108" s="7" t="s">
        <v>309</v>
      </c>
      <c r="B108" s="7" t="s">
        <v>310</v>
      </c>
      <c r="C108" s="6" t="str">
        <f aca="false">IF(RIGHT(B108,10)="(DELETED) ","◄","")</f>
        <v/>
      </c>
      <c r="D108" s="26" t="s">
        <v>311</v>
      </c>
      <c r="E108" s="26"/>
      <c r="F108" s="26"/>
      <c r="G108" s="17"/>
      <c r="H108" s="11"/>
      <c r="I108" s="27"/>
      <c r="J108" s="21"/>
      <c r="K108" s="21"/>
    </row>
    <row r="109" customFormat="false" ht="12.8" hidden="false" customHeight="false" outlineLevel="0" collapsed="false">
      <c r="A109" s="7" t="s">
        <v>312</v>
      </c>
      <c r="B109" s="7" t="s">
        <v>313</v>
      </c>
      <c r="C109" s="6" t="str">
        <f aca="false">IF(RIGHT(B109,10)="(DELETED) ","◄","")</f>
        <v/>
      </c>
      <c r="D109" s="26" t="s">
        <v>314</v>
      </c>
      <c r="E109" s="26"/>
      <c r="F109" s="26"/>
      <c r="G109" s="17"/>
      <c r="H109" s="11"/>
      <c r="I109" s="27"/>
      <c r="J109" s="21"/>
      <c r="K109" s="21"/>
    </row>
    <row r="110" customFormat="false" ht="12.8" hidden="false" customHeight="false" outlineLevel="0" collapsed="false">
      <c r="A110" s="7" t="s">
        <v>315</v>
      </c>
      <c r="B110" s="7" t="s">
        <v>316</v>
      </c>
      <c r="C110" s="6" t="str">
        <f aca="false">IF(RIGHT(B110,10)="(DELETED) ","◄","")</f>
        <v/>
      </c>
      <c r="D110" s="26"/>
      <c r="E110" s="26"/>
      <c r="F110" s="26"/>
      <c r="G110" s="17"/>
      <c r="H110" s="11"/>
      <c r="I110" s="27"/>
      <c r="J110" s="21"/>
      <c r="K110" s="21"/>
    </row>
    <row r="111" customFormat="false" ht="12.8" hidden="false" customHeight="false" outlineLevel="0" collapsed="false">
      <c r="A111" s="7" t="s">
        <v>317</v>
      </c>
      <c r="B111" s="7" t="s">
        <v>318</v>
      </c>
      <c r="C111" s="6" t="str">
        <f aca="false">IF(RIGHT(B111,10)="(DELETED) ","◄","")</f>
        <v/>
      </c>
      <c r="D111" s="26"/>
      <c r="E111" s="26" t="s">
        <v>319</v>
      </c>
      <c r="F111" s="26"/>
      <c r="G111" s="17"/>
      <c r="H111" s="11"/>
      <c r="I111" s="27"/>
      <c r="J111" s="21"/>
      <c r="K111" s="21"/>
    </row>
    <row r="112" customFormat="false" ht="12.8" hidden="false" customHeight="false" outlineLevel="0" collapsed="false">
      <c r="A112" s="7" t="s">
        <v>320</v>
      </c>
      <c r="B112" s="7" t="s">
        <v>321</v>
      </c>
      <c r="C112" s="6" t="str">
        <f aca="false">IF(RIGHT(B112,10)="(DELETED) ","◄","")</f>
        <v/>
      </c>
      <c r="D112" s="26"/>
      <c r="E112" s="26" t="s">
        <v>322</v>
      </c>
      <c r="F112" s="26"/>
      <c r="G112" s="17"/>
      <c r="H112" s="11"/>
      <c r="I112" s="27"/>
      <c r="J112" s="21"/>
      <c r="K112" s="21"/>
    </row>
    <row r="113" customFormat="false" ht="12.8" hidden="false" customHeight="false" outlineLevel="0" collapsed="false">
      <c r="A113" s="7" t="s">
        <v>323</v>
      </c>
      <c r="B113" s="7" t="s">
        <v>324</v>
      </c>
      <c r="C113" s="6" t="str">
        <f aca="false">IF(RIGHT(B113,10)="(DELETED) ","◄","")</f>
        <v/>
      </c>
      <c r="D113" s="26" t="s">
        <v>325</v>
      </c>
      <c r="E113" s="26"/>
      <c r="F113" s="26"/>
      <c r="G113" s="17"/>
      <c r="H113" s="11"/>
      <c r="I113" s="27"/>
      <c r="J113" s="21"/>
      <c r="K113" s="21"/>
    </row>
    <row r="114" customFormat="false" ht="12.8" hidden="false" customHeight="false" outlineLevel="0" collapsed="false">
      <c r="A114" s="7" t="s">
        <v>326</v>
      </c>
      <c r="B114" s="7" t="s">
        <v>327</v>
      </c>
      <c r="C114" s="6" t="str">
        <f aca="false">IF(RIGHT(B114,10)="(DELETED) ","◄","")</f>
        <v/>
      </c>
      <c r="D114" s="26"/>
      <c r="E114" s="26" t="s">
        <v>328</v>
      </c>
      <c r="F114" s="26"/>
      <c r="G114" s="17"/>
      <c r="H114" s="11"/>
      <c r="I114" s="27"/>
      <c r="J114" s="21"/>
      <c r="K114" s="21"/>
    </row>
    <row r="115" customFormat="false" ht="12.8" hidden="false" customHeight="false" outlineLevel="0" collapsed="false">
      <c r="A115" s="7" t="s">
        <v>329</v>
      </c>
      <c r="B115" s="7" t="s">
        <v>330</v>
      </c>
      <c r="C115" s="6" t="str">
        <f aca="false">IF(RIGHT(B115,10)="(DELETED) ","◄","")</f>
        <v/>
      </c>
      <c r="D115" s="26" t="s">
        <v>331</v>
      </c>
      <c r="E115" s="26"/>
      <c r="F115" s="26"/>
      <c r="G115" s="17"/>
      <c r="H115" s="11"/>
      <c r="I115" s="27"/>
      <c r="J115" s="21"/>
      <c r="K115" s="21"/>
    </row>
    <row r="116" customFormat="false" ht="12.8" hidden="false" customHeight="false" outlineLevel="0" collapsed="false">
      <c r="A116" s="7" t="s">
        <v>332</v>
      </c>
      <c r="B116" s="7" t="s">
        <v>333</v>
      </c>
      <c r="C116" s="6" t="str">
        <f aca="false">IF(RIGHT(B116,10)="(DELETED) ","◄","")</f>
        <v/>
      </c>
      <c r="D116" s="26"/>
      <c r="E116" s="26" t="s">
        <v>334</v>
      </c>
      <c r="F116" s="26"/>
      <c r="G116" s="17"/>
      <c r="H116" s="11"/>
      <c r="I116" s="27"/>
      <c r="J116" s="21"/>
      <c r="K116" s="21"/>
    </row>
    <row r="117" customFormat="false" ht="12.8" hidden="false" customHeight="false" outlineLevel="0" collapsed="false">
      <c r="A117" s="7" t="s">
        <v>335</v>
      </c>
      <c r="B117" s="7" t="s">
        <v>336</v>
      </c>
      <c r="C117" s="6" t="str">
        <f aca="false">IF(RIGHT(B117,10)="(DELETED) ","◄","")</f>
        <v/>
      </c>
      <c r="D117" s="26" t="s">
        <v>337</v>
      </c>
      <c r="E117" s="26"/>
      <c r="F117" s="26"/>
      <c r="G117" s="17"/>
      <c r="H117" s="11"/>
      <c r="I117" s="27"/>
      <c r="J117" s="21"/>
      <c r="K117" s="21"/>
    </row>
    <row r="118" customFormat="false" ht="12.8" hidden="false" customHeight="false" outlineLevel="0" collapsed="false">
      <c r="A118" s="7" t="s">
        <v>338</v>
      </c>
      <c r="B118" s="7" t="s">
        <v>339</v>
      </c>
      <c r="C118" s="6" t="str">
        <f aca="false">IF(RIGHT(B118,10)="(DELETED) ","◄","")</f>
        <v/>
      </c>
      <c r="D118" s="26" t="s">
        <v>340</v>
      </c>
      <c r="E118" s="26"/>
      <c r="F118" s="26"/>
      <c r="G118" s="17"/>
      <c r="H118" s="11"/>
      <c r="I118" s="27"/>
      <c r="J118" s="21"/>
      <c r="K118" s="21"/>
    </row>
    <row r="119" customFormat="false" ht="12.8" hidden="false" customHeight="false" outlineLevel="0" collapsed="false">
      <c r="A119" s="7" t="s">
        <v>341</v>
      </c>
      <c r="B119" s="7" t="s">
        <v>342</v>
      </c>
      <c r="C119" s="6" t="str">
        <f aca="false">IF(RIGHT(B119,10)="(DELETED) ","◄","")</f>
        <v/>
      </c>
      <c r="D119" s="26"/>
      <c r="E119" s="26" t="s">
        <v>343</v>
      </c>
      <c r="F119" s="26"/>
      <c r="G119" s="17"/>
      <c r="H119" s="11"/>
      <c r="I119" s="27"/>
      <c r="J119" s="21"/>
      <c r="K119" s="21"/>
    </row>
    <row r="120" customFormat="false" ht="12.8" hidden="false" customHeight="false" outlineLevel="0" collapsed="false">
      <c r="A120" s="7" t="s">
        <v>344</v>
      </c>
      <c r="B120" s="7" t="s">
        <v>345</v>
      </c>
      <c r="C120" s="6" t="str">
        <f aca="false">IF(RIGHT(B120,10)="(DELETED) ","◄","")</f>
        <v/>
      </c>
      <c r="D120" s="26"/>
      <c r="E120" s="26" t="s">
        <v>346</v>
      </c>
      <c r="F120" s="26"/>
      <c r="G120" s="17"/>
      <c r="H120" s="11"/>
      <c r="I120" s="27"/>
      <c r="J120" s="21"/>
      <c r="K120" s="21"/>
    </row>
    <row r="121" customFormat="false" ht="12.8" hidden="false" customHeight="false" outlineLevel="0" collapsed="false">
      <c r="A121" s="7" t="s">
        <v>347</v>
      </c>
      <c r="B121" s="7" t="s">
        <v>348</v>
      </c>
      <c r="C121" s="6" t="str">
        <f aca="false">IF(RIGHT(B121,10)="(DELETED) ","◄","")</f>
        <v/>
      </c>
      <c r="D121" s="26"/>
      <c r="E121" s="26" t="s">
        <v>349</v>
      </c>
      <c r="F121" s="26"/>
      <c r="G121" s="17"/>
      <c r="H121" s="11"/>
      <c r="I121" s="27"/>
      <c r="J121" s="21"/>
      <c r="K121" s="21"/>
    </row>
    <row r="122" customFormat="false" ht="12.8" hidden="false" customHeight="false" outlineLevel="0" collapsed="false">
      <c r="A122" s="7" t="s">
        <v>350</v>
      </c>
      <c r="B122" s="7" t="s">
        <v>351</v>
      </c>
      <c r="C122" s="6" t="str">
        <f aca="false">IF(RIGHT(B122,10)="(DELETED) ","◄","")</f>
        <v/>
      </c>
      <c r="D122" s="26"/>
      <c r="E122" s="26" t="s">
        <v>352</v>
      </c>
      <c r="F122" s="26"/>
      <c r="G122" s="17"/>
      <c r="H122" s="11"/>
      <c r="I122" s="27"/>
      <c r="J122" s="21"/>
      <c r="K122" s="21"/>
    </row>
    <row r="123" customFormat="false" ht="12.8" hidden="false" customHeight="false" outlineLevel="0" collapsed="false">
      <c r="A123" s="7" t="s">
        <v>353</v>
      </c>
      <c r="B123" s="7" t="s">
        <v>354</v>
      </c>
      <c r="C123" s="6" t="str">
        <f aca="false">IF(RIGHT(B123,10)="(DELETED) ","◄","")</f>
        <v/>
      </c>
      <c r="D123" s="26" t="s">
        <v>355</v>
      </c>
      <c r="E123" s="26"/>
      <c r="F123" s="26"/>
      <c r="G123" s="17"/>
      <c r="H123" s="11"/>
      <c r="I123" s="27"/>
      <c r="J123" s="21"/>
      <c r="K123" s="21"/>
    </row>
    <row r="124" customFormat="false" ht="12.8" hidden="false" customHeight="false" outlineLevel="0" collapsed="false">
      <c r="A124" s="7" t="s">
        <v>356</v>
      </c>
      <c r="B124" s="7" t="s">
        <v>357</v>
      </c>
      <c r="C124" s="6" t="str">
        <f aca="false">IF(RIGHT(B124,10)="(DELETED) ","◄","")</f>
        <v/>
      </c>
      <c r="D124" s="26"/>
      <c r="E124" s="26" t="s">
        <v>358</v>
      </c>
      <c r="F124" s="26"/>
      <c r="G124" s="17"/>
      <c r="H124" s="11"/>
      <c r="I124" s="27"/>
      <c r="J124" s="21"/>
      <c r="K124" s="21"/>
    </row>
    <row r="125" customFormat="false" ht="12.8" hidden="false" customHeight="false" outlineLevel="0" collapsed="false">
      <c r="A125" s="7" t="s">
        <v>359</v>
      </c>
      <c r="B125" s="7" t="s">
        <v>360</v>
      </c>
      <c r="C125" s="6" t="str">
        <f aca="false">IF(RIGHT(B125,10)="(DELETED) ","◄","")</f>
        <v/>
      </c>
      <c r="D125" s="26" t="s">
        <v>361</v>
      </c>
      <c r="E125" s="26"/>
      <c r="F125" s="26"/>
      <c r="G125" s="17"/>
      <c r="H125" s="11"/>
      <c r="I125" s="27"/>
      <c r="J125" s="21"/>
      <c r="K125" s="21"/>
    </row>
    <row r="126" customFormat="false" ht="12.8" hidden="false" customHeight="false" outlineLevel="0" collapsed="false">
      <c r="A126" s="7"/>
      <c r="B126" s="7" t="s">
        <v>362</v>
      </c>
      <c r="C126" s="6" t="str">
        <f aca="false">IF(RIGHT(B126,10)="(DELETED) ","◄","")</f>
        <v>◄</v>
      </c>
      <c r="D126" s="26"/>
      <c r="E126" s="26"/>
      <c r="F126" s="26"/>
      <c r="G126" s="17"/>
      <c r="H126" s="11"/>
      <c r="I126" s="27"/>
      <c r="J126" s="21"/>
      <c r="K126" s="21"/>
    </row>
    <row r="127" customFormat="false" ht="12.8" hidden="false" customHeight="false" outlineLevel="0" collapsed="false">
      <c r="A127" s="7" t="s">
        <v>363</v>
      </c>
      <c r="B127" s="7" t="s">
        <v>364</v>
      </c>
      <c r="C127" s="6" t="str">
        <f aca="false">IF(RIGHT(B127,10)="(DELETED) ","◄","")</f>
        <v/>
      </c>
      <c r="D127" s="26"/>
      <c r="E127" s="26" t="s">
        <v>365</v>
      </c>
      <c r="F127" s="26"/>
      <c r="G127" s="17"/>
      <c r="H127" s="11"/>
      <c r="I127" s="27"/>
      <c r="J127" s="21"/>
      <c r="K127" s="21"/>
    </row>
    <row r="128" customFormat="false" ht="12.8" hidden="false" customHeight="false" outlineLevel="0" collapsed="false">
      <c r="A128" s="7" t="s">
        <v>366</v>
      </c>
      <c r="B128" s="7" t="s">
        <v>367</v>
      </c>
      <c r="C128" s="6" t="str">
        <f aca="false">IF(RIGHT(B128,10)="(DELETED) ","◄","")</f>
        <v/>
      </c>
      <c r="D128" s="26"/>
      <c r="E128" s="26" t="s">
        <v>368</v>
      </c>
      <c r="F128" s="26"/>
      <c r="G128" s="17"/>
      <c r="H128" s="29"/>
      <c r="I128" s="27"/>
      <c r="J128" s="21"/>
      <c r="K128" s="21"/>
    </row>
    <row r="129" customFormat="false" ht="12.8" hidden="false" customHeight="false" outlineLevel="0" collapsed="false">
      <c r="A129" s="7" t="s">
        <v>257</v>
      </c>
      <c r="B129" s="7" t="s">
        <v>369</v>
      </c>
      <c r="C129" s="6" t="str">
        <f aca="false">IF(RIGHT(B129,10)="(DELETED) ","◄","")</f>
        <v/>
      </c>
      <c r="D129" s="26" t="s">
        <v>370</v>
      </c>
      <c r="E129" s="26"/>
      <c r="F129" s="26"/>
      <c r="G129" s="17"/>
      <c r="H129" s="11"/>
      <c r="I129" s="27"/>
      <c r="J129" s="21"/>
      <c r="K129" s="21"/>
    </row>
    <row r="130" customFormat="false" ht="12.8" hidden="false" customHeight="false" outlineLevel="0" collapsed="false">
      <c r="A130" s="7" t="s">
        <v>371</v>
      </c>
      <c r="B130" s="7" t="s">
        <v>372</v>
      </c>
      <c r="C130" s="6" t="str">
        <f aca="false">IF(RIGHT(B130,10)="(DELETED) ","◄","")</f>
        <v/>
      </c>
      <c r="D130" s="26" t="s">
        <v>373</v>
      </c>
      <c r="E130" s="26"/>
      <c r="F130" s="26"/>
      <c r="G130" s="17"/>
      <c r="H130" s="11"/>
      <c r="I130" s="27"/>
      <c r="J130" s="21"/>
      <c r="K130" s="21"/>
    </row>
    <row r="131" customFormat="false" ht="12.8" hidden="false" customHeight="false" outlineLevel="0" collapsed="false">
      <c r="A131" s="7" t="s">
        <v>374</v>
      </c>
      <c r="B131" s="7" t="s">
        <v>375</v>
      </c>
      <c r="C131" s="6" t="str">
        <f aca="false">IF(RIGHT(B131,10)="(DELETED) ","◄","")</f>
        <v/>
      </c>
      <c r="D131" s="26" t="s">
        <v>376</v>
      </c>
      <c r="E131" s="26"/>
      <c r="F131" s="26"/>
      <c r="G131" s="17"/>
      <c r="H131" s="11"/>
      <c r="I131" s="27"/>
      <c r="J131" s="21"/>
      <c r="K131" s="21"/>
    </row>
    <row r="132" customFormat="false" ht="12.8" hidden="false" customHeight="false" outlineLevel="0" collapsed="false">
      <c r="A132" s="7" t="s">
        <v>377</v>
      </c>
      <c r="B132" s="7" t="s">
        <v>378</v>
      </c>
      <c r="C132" s="6" t="str">
        <f aca="false">IF(RIGHT(B132,10)="(DELETED) ","◄","")</f>
        <v/>
      </c>
      <c r="D132" s="26"/>
      <c r="E132" s="26" t="s">
        <v>379</v>
      </c>
      <c r="F132" s="26"/>
      <c r="G132" s="17"/>
      <c r="H132" s="28"/>
      <c r="I132" s="27"/>
      <c r="J132" s="21"/>
      <c r="K132" s="21"/>
    </row>
    <row r="133" customFormat="false" ht="12.8" hidden="false" customHeight="false" outlineLevel="0" collapsed="false">
      <c r="A133" s="7"/>
      <c r="B133" s="7" t="s">
        <v>380</v>
      </c>
      <c r="C133" s="6" t="str">
        <f aca="false">IF(RIGHT(B133,10)="(DELETED) ","◄","")</f>
        <v>◄</v>
      </c>
      <c r="D133" s="26"/>
      <c r="E133" s="26"/>
      <c r="F133" s="26"/>
      <c r="G133" s="17"/>
      <c r="H133" s="11"/>
      <c r="I133" s="27"/>
      <c r="J133" s="21"/>
      <c r="K133" s="21"/>
    </row>
    <row r="134" customFormat="false" ht="12.8" hidden="false" customHeight="false" outlineLevel="0" collapsed="false">
      <c r="A134" s="7" t="s">
        <v>381</v>
      </c>
      <c r="B134" s="7" t="s">
        <v>382</v>
      </c>
      <c r="C134" s="6" t="str">
        <f aca="false">IF(RIGHT(B134,10)="(DELETED) ","◄","")</f>
        <v/>
      </c>
      <c r="D134" s="26" t="s">
        <v>383</v>
      </c>
      <c r="E134" s="26"/>
      <c r="F134" s="26"/>
      <c r="G134" s="17"/>
      <c r="H134" s="11"/>
      <c r="I134" s="27"/>
      <c r="J134" s="21"/>
      <c r="K134" s="21"/>
    </row>
    <row r="135" customFormat="false" ht="12.8" hidden="false" customHeight="false" outlineLevel="0" collapsed="false">
      <c r="A135" s="7"/>
      <c r="B135" s="7" t="s">
        <v>384</v>
      </c>
      <c r="C135" s="6" t="str">
        <f aca="false">IF(RIGHT(B135,10)="(DELETED) ","◄","")</f>
        <v>◄</v>
      </c>
      <c r="D135" s="26"/>
      <c r="E135" s="26"/>
      <c r="F135" s="26"/>
      <c r="G135" s="17"/>
      <c r="H135" s="11"/>
      <c r="I135" s="27"/>
      <c r="J135" s="21"/>
      <c r="K135" s="21"/>
    </row>
    <row r="136" customFormat="false" ht="12.8" hidden="false" customHeight="false" outlineLevel="0" collapsed="false">
      <c r="A136" s="7"/>
      <c r="B136" s="7" t="s">
        <v>385</v>
      </c>
      <c r="C136" s="6" t="str">
        <f aca="false">IF(RIGHT(B136,10)="(DELETED) ","◄","")</f>
        <v>◄</v>
      </c>
      <c r="D136" s="26"/>
      <c r="E136" s="26"/>
      <c r="F136" s="26"/>
      <c r="G136" s="17"/>
      <c r="H136" s="11"/>
      <c r="I136" s="27"/>
      <c r="J136" s="21"/>
      <c r="K136" s="21"/>
    </row>
    <row r="137" customFormat="false" ht="12.8" hidden="false" customHeight="false" outlineLevel="0" collapsed="false">
      <c r="A137" s="7" t="s">
        <v>241</v>
      </c>
      <c r="B137" s="7" t="s">
        <v>386</v>
      </c>
      <c r="C137" s="6" t="str">
        <f aca="false">IF(RIGHT(B137,10)="(DELETED) ","◄","")</f>
        <v/>
      </c>
      <c r="D137" s="26" t="s">
        <v>387</v>
      </c>
      <c r="E137" s="26"/>
      <c r="F137" s="26"/>
      <c r="G137" s="17"/>
      <c r="H137" s="11"/>
      <c r="I137" s="27"/>
      <c r="J137" s="21"/>
      <c r="K137" s="21"/>
    </row>
    <row r="138" customFormat="false" ht="12.8" hidden="false" customHeight="false" outlineLevel="0" collapsed="false">
      <c r="A138" s="7"/>
      <c r="B138" s="7" t="s">
        <v>388</v>
      </c>
      <c r="C138" s="6" t="str">
        <f aca="false">IF(RIGHT(B138,10)="(DELETED) ","◄","")</f>
        <v>◄</v>
      </c>
      <c r="D138" s="26"/>
      <c r="E138" s="26"/>
      <c r="F138" s="26"/>
      <c r="G138" s="17"/>
      <c r="H138" s="11"/>
      <c r="I138" s="27"/>
      <c r="J138" s="21"/>
      <c r="K138" s="21"/>
    </row>
    <row r="139" customFormat="false" ht="12.8" hidden="false" customHeight="false" outlineLevel="0" collapsed="false">
      <c r="A139" s="7" t="s">
        <v>389</v>
      </c>
      <c r="B139" s="7" t="s">
        <v>390</v>
      </c>
      <c r="C139" s="6" t="str">
        <f aca="false">IF(RIGHT(B139,10)="(DELETED) ","◄","")</f>
        <v/>
      </c>
      <c r="D139" s="26" t="s">
        <v>391</v>
      </c>
      <c r="E139" s="26"/>
      <c r="F139" s="26"/>
      <c r="G139" s="17"/>
      <c r="H139" s="11"/>
      <c r="I139" s="27"/>
      <c r="J139" s="21"/>
      <c r="K139" s="21"/>
    </row>
    <row r="140" customFormat="false" ht="12.8" hidden="false" customHeight="false" outlineLevel="0" collapsed="false">
      <c r="A140" s="7" t="s">
        <v>392</v>
      </c>
      <c r="B140" s="7" t="s">
        <v>393</v>
      </c>
      <c r="C140" s="6" t="str">
        <f aca="false">IF(RIGHT(B140,10)="(DELETED) ","◄","")</f>
        <v/>
      </c>
      <c r="D140" s="26" t="s">
        <v>394</v>
      </c>
      <c r="E140" s="26"/>
      <c r="F140" s="26"/>
      <c r="G140" s="17"/>
      <c r="H140" s="11"/>
      <c r="I140" s="27"/>
      <c r="J140" s="21"/>
      <c r="K140" s="21"/>
    </row>
    <row r="141" customFormat="false" ht="12.8" hidden="false" customHeight="false" outlineLevel="0" collapsed="false">
      <c r="A141" s="7" t="s">
        <v>395</v>
      </c>
      <c r="B141" s="7" t="s">
        <v>396</v>
      </c>
      <c r="C141" s="6" t="str">
        <f aca="false">IF(RIGHT(B141,10)="(DELETED) ","◄","")</f>
        <v/>
      </c>
      <c r="D141" s="26"/>
      <c r="E141" s="26" t="s">
        <v>397</v>
      </c>
      <c r="F141" s="26"/>
      <c r="G141" s="17"/>
      <c r="H141" s="11"/>
      <c r="I141" s="27"/>
      <c r="J141" s="21"/>
      <c r="K141" s="21"/>
    </row>
    <row r="142" customFormat="false" ht="12.8" hidden="false" customHeight="false" outlineLevel="0" collapsed="false">
      <c r="A142" s="7"/>
      <c r="B142" s="7" t="s">
        <v>398</v>
      </c>
      <c r="C142" s="6" t="str">
        <f aca="false">IF(RIGHT(B142,10)="(DELETED) ","◄","")</f>
        <v>◄</v>
      </c>
      <c r="D142" s="26" t="s">
        <v>399</v>
      </c>
      <c r="E142" s="26"/>
      <c r="F142" s="26"/>
      <c r="G142" s="17"/>
      <c r="H142" s="11"/>
      <c r="I142" s="27"/>
      <c r="J142" s="21"/>
      <c r="K142" s="21"/>
    </row>
    <row r="143" customFormat="false" ht="12.8" hidden="false" customHeight="false" outlineLevel="0" collapsed="false">
      <c r="A143" s="7"/>
      <c r="B143" s="7" t="s">
        <v>400</v>
      </c>
      <c r="C143" s="6" t="str">
        <f aca="false">IF(RIGHT(B143,10)="(DELETED) ","◄","")</f>
        <v>◄</v>
      </c>
      <c r="D143" s="26" t="s">
        <v>401</v>
      </c>
      <c r="E143" s="26"/>
      <c r="F143" s="26"/>
      <c r="G143" s="17"/>
      <c r="H143" s="11"/>
      <c r="I143" s="27"/>
      <c r="J143" s="21"/>
      <c r="K143" s="21"/>
    </row>
    <row r="144" customFormat="false" ht="12.8" hidden="false" customHeight="false" outlineLevel="0" collapsed="false">
      <c r="A144" s="7"/>
      <c r="B144" s="7" t="s">
        <v>402</v>
      </c>
      <c r="C144" s="6" t="str">
        <f aca="false">IF(RIGHT(B144,10)="(DELETED) ","◄","")</f>
        <v>◄</v>
      </c>
      <c r="D144" s="26"/>
      <c r="E144" s="26"/>
      <c r="F144" s="26"/>
      <c r="G144" s="17"/>
      <c r="H144" s="11"/>
      <c r="I144" s="27"/>
      <c r="J144" s="21"/>
      <c r="K144" s="21"/>
    </row>
    <row r="145" customFormat="false" ht="12.8" hidden="false" customHeight="false" outlineLevel="0" collapsed="false">
      <c r="A145" s="7" t="s">
        <v>403</v>
      </c>
      <c r="B145" s="7" t="s">
        <v>404</v>
      </c>
      <c r="C145" s="6" t="str">
        <f aca="false">IF(RIGHT(B145,10)="(DELETED) ","◄","")</f>
        <v/>
      </c>
      <c r="D145" s="26" t="s">
        <v>405</v>
      </c>
      <c r="E145" s="26"/>
      <c r="F145" s="26"/>
      <c r="G145" s="17"/>
      <c r="H145" s="11"/>
      <c r="I145" s="27"/>
      <c r="J145" s="21"/>
      <c r="K145" s="21"/>
    </row>
    <row r="146" customFormat="false" ht="12.8" hidden="false" customHeight="false" outlineLevel="0" collapsed="false">
      <c r="A146" s="7" t="s">
        <v>406</v>
      </c>
      <c r="B146" s="7" t="s">
        <v>407</v>
      </c>
      <c r="C146" s="6" t="str">
        <f aca="false">IF(RIGHT(B146,10)="(DELETED) ","◄","")</f>
        <v/>
      </c>
      <c r="D146" s="26" t="s">
        <v>408</v>
      </c>
      <c r="E146" s="26"/>
      <c r="F146" s="26"/>
      <c r="G146" s="17"/>
      <c r="H146" s="11"/>
      <c r="I146" s="27"/>
      <c r="J146" s="21"/>
      <c r="K146" s="21"/>
    </row>
    <row r="147" customFormat="false" ht="12.8" hidden="false" customHeight="false" outlineLevel="0" collapsed="false">
      <c r="A147" s="7" t="s">
        <v>409</v>
      </c>
      <c r="B147" s="7" t="s">
        <v>410</v>
      </c>
      <c r="C147" s="6" t="str">
        <f aca="false">IF(RIGHT(B147,10)="(DELETED) ","◄","")</f>
        <v/>
      </c>
      <c r="D147" s="26"/>
      <c r="E147" s="26" t="s">
        <v>411</v>
      </c>
      <c r="F147" s="26"/>
      <c r="G147" s="17"/>
      <c r="H147" s="11"/>
      <c r="I147" s="27"/>
      <c r="J147" s="21"/>
      <c r="K147" s="21"/>
    </row>
    <row r="148" customFormat="false" ht="12.8" hidden="false" customHeight="false" outlineLevel="0" collapsed="false">
      <c r="A148" s="7"/>
      <c r="B148" s="7" t="s">
        <v>412</v>
      </c>
      <c r="C148" s="6" t="str">
        <f aca="false">IF(RIGHT(B148,10)="(DELETED) ","◄","")</f>
        <v>◄</v>
      </c>
      <c r="D148" s="26"/>
      <c r="E148" s="26"/>
      <c r="F148" s="26"/>
      <c r="G148" s="17"/>
      <c r="H148" s="11"/>
      <c r="I148" s="27"/>
      <c r="J148" s="21"/>
      <c r="K148" s="21"/>
    </row>
    <row r="149" customFormat="false" ht="12.8" hidden="false" customHeight="false" outlineLevel="0" collapsed="false">
      <c r="A149" s="7"/>
      <c r="B149" s="7" t="s">
        <v>413</v>
      </c>
      <c r="C149" s="6" t="str">
        <f aca="false">IF(RIGHT(B149,10)="(DELETED) ","◄","")</f>
        <v>◄</v>
      </c>
      <c r="D149" s="26"/>
      <c r="E149" s="26"/>
      <c r="F149" s="26"/>
      <c r="G149" s="17"/>
      <c r="H149" s="11"/>
      <c r="I149" s="27"/>
      <c r="J149" s="21"/>
      <c r="K149" s="21"/>
    </row>
    <row r="150" customFormat="false" ht="12.8" hidden="false" customHeight="false" outlineLevel="0" collapsed="false">
      <c r="A150" s="7" t="s">
        <v>414</v>
      </c>
      <c r="B150" s="7" t="s">
        <v>415</v>
      </c>
      <c r="C150" s="6" t="str">
        <f aca="false">IF(RIGHT(B150,10)="(DELETED) ","◄","")</f>
        <v/>
      </c>
      <c r="D150" s="26" t="s">
        <v>416</v>
      </c>
      <c r="E150" s="26"/>
      <c r="F150" s="26"/>
      <c r="G150" s="17"/>
      <c r="H150" s="11"/>
      <c r="I150" s="27"/>
      <c r="J150" s="21"/>
      <c r="K150" s="21"/>
    </row>
    <row r="151" customFormat="false" ht="12.8" hidden="false" customHeight="false" outlineLevel="0" collapsed="false">
      <c r="A151" s="7" t="s">
        <v>417</v>
      </c>
      <c r="B151" s="7" t="s">
        <v>418</v>
      </c>
      <c r="C151" s="6" t="str">
        <f aca="false">IF(RIGHT(B151,10)="(DELETED) ","◄","")</f>
        <v/>
      </c>
      <c r="D151" s="26" t="s">
        <v>419</v>
      </c>
      <c r="E151" s="26"/>
      <c r="F151" s="26"/>
      <c r="G151" s="17"/>
      <c r="H151" s="11"/>
      <c r="I151" s="27"/>
      <c r="J151" s="21"/>
      <c r="K151" s="21"/>
    </row>
    <row r="152" customFormat="false" ht="12.8" hidden="false" customHeight="false" outlineLevel="0" collapsed="false">
      <c r="A152" s="7" t="s">
        <v>420</v>
      </c>
      <c r="B152" s="7" t="s">
        <v>421</v>
      </c>
      <c r="C152" s="6" t="str">
        <f aca="false">IF(RIGHT(B152,10)="(DELETED) ","◄","")</f>
        <v/>
      </c>
      <c r="D152" s="26" t="s">
        <v>422</v>
      </c>
      <c r="E152" s="26"/>
      <c r="F152" s="26"/>
      <c r="G152" s="17"/>
      <c r="H152" s="11"/>
      <c r="I152" s="27"/>
      <c r="J152" s="21"/>
      <c r="K152" s="21"/>
    </row>
    <row r="153" customFormat="false" ht="12.8" hidden="false" customHeight="false" outlineLevel="0" collapsed="false">
      <c r="A153" s="7" t="s">
        <v>423</v>
      </c>
      <c r="B153" s="7" t="s">
        <v>424</v>
      </c>
      <c r="C153" s="6" t="str">
        <f aca="false">IF(RIGHT(B153,10)="(DELETED) ","◄","")</f>
        <v/>
      </c>
      <c r="D153" s="26" t="s">
        <v>425</v>
      </c>
      <c r="E153" s="26"/>
      <c r="F153" s="26"/>
      <c r="G153" s="17"/>
      <c r="H153" s="11"/>
      <c r="I153" s="27"/>
      <c r="J153" s="21"/>
      <c r="K153" s="21"/>
    </row>
    <row r="154" customFormat="false" ht="12.8" hidden="false" customHeight="false" outlineLevel="0" collapsed="false">
      <c r="A154" s="7" t="s">
        <v>426</v>
      </c>
      <c r="B154" s="7" t="s">
        <v>427</v>
      </c>
      <c r="C154" s="6" t="str">
        <f aca="false">IF(RIGHT(B154,10)="(DELETED) ","◄","")</f>
        <v/>
      </c>
      <c r="D154" s="26" t="s">
        <v>428</v>
      </c>
      <c r="E154" s="26"/>
      <c r="F154" s="26"/>
      <c r="G154" s="17"/>
      <c r="H154" s="11"/>
      <c r="I154" s="27"/>
      <c r="J154" s="21"/>
      <c r="K154" s="21"/>
    </row>
    <row r="155" customFormat="false" ht="12.8" hidden="false" customHeight="false" outlineLevel="0" collapsed="false">
      <c r="A155" s="7" t="s">
        <v>429</v>
      </c>
      <c r="B155" s="7" t="s">
        <v>430</v>
      </c>
      <c r="C155" s="6" t="str">
        <f aca="false">IF(RIGHT(B155,10)="(DELETED) ","◄","")</f>
        <v/>
      </c>
      <c r="D155" s="26" t="s">
        <v>431</v>
      </c>
      <c r="E155" s="26"/>
      <c r="F155" s="26"/>
      <c r="G155" s="17"/>
      <c r="H155" s="11"/>
      <c r="I155" s="27"/>
      <c r="J155" s="21"/>
      <c r="K155" s="21"/>
    </row>
    <row r="156" customFormat="false" ht="12.8" hidden="false" customHeight="false" outlineLevel="0" collapsed="false">
      <c r="A156" s="7" t="s">
        <v>432</v>
      </c>
      <c r="B156" s="7" t="s">
        <v>433</v>
      </c>
      <c r="C156" s="6" t="str">
        <f aca="false">IF(RIGHT(B156,10)="(DELETED) ","◄","")</f>
        <v/>
      </c>
      <c r="D156" s="26" t="s">
        <v>434</v>
      </c>
      <c r="E156" s="26"/>
      <c r="F156" s="26"/>
      <c r="G156" s="17"/>
      <c r="H156" s="11"/>
      <c r="I156" s="27"/>
      <c r="J156" s="21"/>
      <c r="K156" s="21"/>
    </row>
    <row r="157" customFormat="false" ht="12.8" hidden="false" customHeight="false" outlineLevel="0" collapsed="false">
      <c r="A157" s="7" t="s">
        <v>435</v>
      </c>
      <c r="B157" s="7" t="s">
        <v>436</v>
      </c>
      <c r="C157" s="6" t="str">
        <f aca="false">IF(RIGHT(B157,10)="(DELETED) ","◄","")</f>
        <v/>
      </c>
      <c r="D157" s="26"/>
      <c r="E157" s="26" t="s">
        <v>437</v>
      </c>
      <c r="F157" s="26"/>
      <c r="G157" s="17"/>
      <c r="H157" s="11"/>
      <c r="I157" s="27"/>
      <c r="J157" s="21"/>
      <c r="K157" s="21"/>
    </row>
    <row r="158" customFormat="false" ht="12.8" hidden="false" customHeight="false" outlineLevel="0" collapsed="false">
      <c r="A158" s="7" t="s">
        <v>438</v>
      </c>
      <c r="B158" s="7" t="s">
        <v>439</v>
      </c>
      <c r="C158" s="6" t="str">
        <f aca="false">IF(RIGHT(B158,10)="(DELETED) ","◄","")</f>
        <v/>
      </c>
      <c r="D158" s="26" t="s">
        <v>440</v>
      </c>
      <c r="E158" s="26"/>
      <c r="F158" s="26"/>
      <c r="G158" s="17"/>
      <c r="H158" s="11"/>
      <c r="I158" s="27"/>
      <c r="J158" s="21"/>
      <c r="K158" s="21"/>
    </row>
    <row r="159" customFormat="false" ht="12.8" hidden="false" customHeight="false" outlineLevel="0" collapsed="false">
      <c r="A159" s="7" t="s">
        <v>441</v>
      </c>
      <c r="B159" s="7" t="s">
        <v>442</v>
      </c>
      <c r="C159" s="6" t="str">
        <f aca="false">IF(RIGHT(B159,10)="(DELETED) ","◄","")</f>
        <v/>
      </c>
      <c r="D159" s="26" t="s">
        <v>443</v>
      </c>
      <c r="E159" s="26"/>
      <c r="F159" s="26"/>
      <c r="G159" s="17"/>
      <c r="H159" s="11"/>
      <c r="I159" s="27"/>
      <c r="J159" s="21"/>
      <c r="K159" s="21"/>
    </row>
    <row r="160" customFormat="false" ht="12.8" hidden="false" customHeight="false" outlineLevel="0" collapsed="false">
      <c r="A160" s="7" t="s">
        <v>444</v>
      </c>
      <c r="B160" s="7" t="s">
        <v>445</v>
      </c>
      <c r="C160" s="6" t="str">
        <f aca="false">IF(RIGHT(B160,10)="(DELETED) ","◄","")</f>
        <v/>
      </c>
      <c r="D160" s="26" t="s">
        <v>446</v>
      </c>
      <c r="E160" s="26"/>
      <c r="F160" s="26"/>
      <c r="G160" s="17"/>
      <c r="H160" s="11"/>
      <c r="I160" s="27"/>
      <c r="J160" s="21"/>
      <c r="K160" s="21"/>
    </row>
    <row r="161" customFormat="false" ht="12.8" hidden="false" customHeight="false" outlineLevel="0" collapsed="false">
      <c r="A161" s="7" t="s">
        <v>447</v>
      </c>
      <c r="B161" s="7" t="s">
        <v>448</v>
      </c>
      <c r="C161" s="6" t="str">
        <f aca="false">IF(RIGHT(B161,10)="(DELETED) ","◄","")</f>
        <v/>
      </c>
      <c r="D161" s="26" t="s">
        <v>449</v>
      </c>
      <c r="E161" s="26"/>
      <c r="F161" s="26"/>
      <c r="G161" s="17"/>
      <c r="H161" s="11"/>
      <c r="I161" s="27"/>
      <c r="J161" s="21"/>
      <c r="K161" s="21"/>
    </row>
    <row r="162" customFormat="false" ht="12.8" hidden="false" customHeight="false" outlineLevel="0" collapsed="false">
      <c r="A162" s="7" t="s">
        <v>450</v>
      </c>
      <c r="B162" s="7" t="s">
        <v>451</v>
      </c>
      <c r="C162" s="6" t="str">
        <f aca="false">IF(RIGHT(B162,10)="(DELETED) ","◄","")</f>
        <v/>
      </c>
      <c r="D162" s="26" t="s">
        <v>452</v>
      </c>
      <c r="E162" s="26"/>
      <c r="F162" s="26"/>
      <c r="G162" s="17"/>
      <c r="H162" s="11"/>
      <c r="I162" s="27"/>
      <c r="J162" s="21"/>
      <c r="K162" s="21"/>
    </row>
    <row r="163" customFormat="false" ht="12.8" hidden="false" customHeight="false" outlineLevel="0" collapsed="false">
      <c r="A163" s="7" t="s">
        <v>453</v>
      </c>
      <c r="B163" s="7" t="s">
        <v>454</v>
      </c>
      <c r="C163" s="6" t="str">
        <f aca="false">IF(RIGHT(B163,10)="(DELETED) ","◄","")</f>
        <v/>
      </c>
      <c r="D163" s="26"/>
      <c r="E163" s="26" t="s">
        <v>455</v>
      </c>
      <c r="F163" s="26"/>
      <c r="G163" s="17"/>
      <c r="H163" s="11"/>
      <c r="I163" s="27"/>
      <c r="J163" s="21"/>
      <c r="K163" s="21"/>
    </row>
    <row r="164" customFormat="false" ht="12.8" hidden="false" customHeight="false" outlineLevel="0" collapsed="false">
      <c r="A164" s="7" t="s">
        <v>456</v>
      </c>
      <c r="B164" s="7" t="s">
        <v>457</v>
      </c>
      <c r="C164" s="6" t="str">
        <f aca="false">IF(RIGHT(B164,10)="(DELETED) ","◄","")</f>
        <v/>
      </c>
      <c r="D164" s="26" t="s">
        <v>458</v>
      </c>
      <c r="E164" s="26"/>
      <c r="F164" s="26"/>
      <c r="G164" s="17"/>
      <c r="H164" s="11"/>
      <c r="I164" s="27"/>
      <c r="J164" s="21"/>
      <c r="K164" s="21"/>
    </row>
    <row r="165" customFormat="false" ht="12.8" hidden="false" customHeight="false" outlineLevel="0" collapsed="false">
      <c r="A165" s="7" t="s">
        <v>459</v>
      </c>
      <c r="B165" s="7" t="s">
        <v>460</v>
      </c>
      <c r="C165" s="6" t="str">
        <f aca="false">IF(RIGHT(B165,10)="(DELETED) ","◄","")</f>
        <v/>
      </c>
      <c r="D165" s="26"/>
      <c r="E165" s="26" t="s">
        <v>461</v>
      </c>
      <c r="F165" s="26"/>
      <c r="G165" s="17"/>
      <c r="H165" s="11"/>
      <c r="I165" s="27"/>
      <c r="J165" s="21"/>
      <c r="K165" s="21"/>
    </row>
    <row r="166" customFormat="false" ht="12.8" hidden="false" customHeight="false" outlineLevel="0" collapsed="false">
      <c r="A166" s="7" t="s">
        <v>462</v>
      </c>
      <c r="B166" s="7" t="s">
        <v>463</v>
      </c>
      <c r="C166" s="6" t="str">
        <f aca="false">IF(RIGHT(B166,10)="(DELETED) ","◄","")</f>
        <v/>
      </c>
      <c r="D166" s="26" t="s">
        <v>464</v>
      </c>
      <c r="E166" s="26"/>
      <c r="F166" s="26"/>
      <c r="G166" s="17"/>
      <c r="H166" s="11"/>
      <c r="I166" s="27"/>
      <c r="J166" s="21"/>
      <c r="K166" s="21"/>
    </row>
    <row r="167" customFormat="false" ht="12.8" hidden="false" customHeight="false" outlineLevel="0" collapsed="false">
      <c r="A167" s="7" t="s">
        <v>465</v>
      </c>
      <c r="B167" s="7" t="s">
        <v>466</v>
      </c>
      <c r="C167" s="6" t="str">
        <f aca="false">IF(RIGHT(B167,10)="(DELETED) ","◄","")</f>
        <v/>
      </c>
      <c r="D167" s="26"/>
      <c r="E167" s="26" t="s">
        <v>467</v>
      </c>
      <c r="F167" s="26"/>
      <c r="G167" s="17"/>
      <c r="H167" s="11"/>
      <c r="I167" s="27"/>
      <c r="J167" s="21"/>
      <c r="K167" s="21"/>
    </row>
    <row r="168" customFormat="false" ht="12.8" hidden="false" customHeight="false" outlineLevel="0" collapsed="false">
      <c r="A168" s="7"/>
      <c r="B168" s="7" t="s">
        <v>468</v>
      </c>
      <c r="C168" s="6" t="str">
        <f aca="false">IF(RIGHT(B168,10)="(DELETED) ","◄","")</f>
        <v>◄</v>
      </c>
      <c r="D168" s="26"/>
      <c r="E168" s="26"/>
      <c r="F168" s="26"/>
      <c r="G168" s="17"/>
      <c r="H168" s="11"/>
      <c r="I168" s="27"/>
      <c r="J168" s="21"/>
      <c r="K168" s="21"/>
    </row>
    <row r="169" customFormat="false" ht="12.8" hidden="false" customHeight="false" outlineLevel="0" collapsed="false">
      <c r="A169" s="7" t="s">
        <v>469</v>
      </c>
      <c r="B169" s="7" t="s">
        <v>470</v>
      </c>
      <c r="C169" s="6" t="str">
        <f aca="false">IF(RIGHT(B169,10)="(DELETED) ","◄","")</f>
        <v/>
      </c>
      <c r="D169" s="26"/>
      <c r="E169" s="26" t="s">
        <v>471</v>
      </c>
      <c r="F169" s="26"/>
      <c r="G169" s="17"/>
      <c r="H169" s="28"/>
      <c r="I169" s="27"/>
      <c r="J169" s="21"/>
      <c r="K169" s="21"/>
    </row>
    <row r="170" customFormat="false" ht="12.8" hidden="false" customHeight="false" outlineLevel="0" collapsed="false">
      <c r="A170" s="7" t="s">
        <v>472</v>
      </c>
      <c r="B170" s="7" t="s">
        <v>473</v>
      </c>
      <c r="C170" s="6" t="str">
        <f aca="false">IF(RIGHT(B170,10)="(DELETED) ","◄","")</f>
        <v/>
      </c>
      <c r="D170" s="26"/>
      <c r="E170" s="26" t="s">
        <v>474</v>
      </c>
      <c r="F170" s="26"/>
      <c r="G170" s="17"/>
      <c r="H170" s="11"/>
      <c r="I170" s="27"/>
      <c r="J170" s="21"/>
      <c r="K170" s="21"/>
    </row>
    <row r="171" customFormat="false" ht="12.8" hidden="false" customHeight="false" outlineLevel="0" collapsed="false">
      <c r="A171" s="7" t="s">
        <v>475</v>
      </c>
      <c r="B171" s="7" t="s">
        <v>476</v>
      </c>
      <c r="C171" s="6" t="str">
        <f aca="false">IF(RIGHT(B171,10)="(DELETED) ","◄","")</f>
        <v/>
      </c>
      <c r="D171" s="26"/>
      <c r="E171" s="26" t="s">
        <v>477</v>
      </c>
      <c r="F171" s="26"/>
      <c r="G171" s="17"/>
      <c r="H171" s="11"/>
      <c r="I171" s="27"/>
      <c r="J171" s="21"/>
      <c r="K171" s="21"/>
    </row>
    <row r="172" customFormat="false" ht="12.8" hidden="false" customHeight="false" outlineLevel="0" collapsed="false">
      <c r="A172" s="7" t="s">
        <v>478</v>
      </c>
      <c r="B172" s="7" t="s">
        <v>479</v>
      </c>
      <c r="C172" s="6" t="str">
        <f aca="false">IF(RIGHT(B172,10)="(DELETED) ","◄","")</f>
        <v/>
      </c>
      <c r="D172" s="26"/>
      <c r="E172" s="26" t="s">
        <v>480</v>
      </c>
      <c r="F172" s="26"/>
      <c r="G172" s="17"/>
      <c r="H172" s="11"/>
      <c r="I172" s="27"/>
      <c r="J172" s="21"/>
      <c r="K172" s="21"/>
    </row>
    <row r="173" customFormat="false" ht="12.8" hidden="false" customHeight="false" outlineLevel="0" collapsed="false">
      <c r="A173" s="7" t="s">
        <v>481</v>
      </c>
      <c r="B173" s="7" t="s">
        <v>482</v>
      </c>
      <c r="C173" s="6" t="str">
        <f aca="false">IF(RIGHT(B173,10)="(DELETED) ","◄","")</f>
        <v/>
      </c>
      <c r="D173" s="26" t="s">
        <v>483</v>
      </c>
      <c r="E173" s="26"/>
      <c r="F173" s="26"/>
      <c r="G173" s="17"/>
      <c r="H173" s="11"/>
      <c r="I173" s="27"/>
      <c r="J173" s="21"/>
      <c r="K173" s="21"/>
    </row>
    <row r="174" customFormat="false" ht="12.8" hidden="false" customHeight="false" outlineLevel="0" collapsed="false">
      <c r="A174" s="7" t="s">
        <v>484</v>
      </c>
      <c r="B174" s="7" t="s">
        <v>485</v>
      </c>
      <c r="C174" s="6" t="str">
        <f aca="false">IF(RIGHT(B174,10)="(DELETED) ","◄","")</f>
        <v/>
      </c>
      <c r="D174" s="26" t="s">
        <v>486</v>
      </c>
      <c r="E174" s="26"/>
      <c r="F174" s="26"/>
      <c r="G174" s="17"/>
      <c r="H174" s="11"/>
      <c r="I174" s="27"/>
      <c r="J174" s="21"/>
      <c r="K174" s="21"/>
    </row>
    <row r="175" customFormat="false" ht="12.8" hidden="false" customHeight="false" outlineLevel="0" collapsed="false">
      <c r="A175" s="7" t="s">
        <v>487</v>
      </c>
      <c r="B175" s="7" t="s">
        <v>488</v>
      </c>
      <c r="C175" s="6" t="str">
        <f aca="false">IF(RIGHT(B175,10)="(DELETED) ","◄","")</f>
        <v/>
      </c>
      <c r="D175" s="26" t="s">
        <v>489</v>
      </c>
      <c r="E175" s="26"/>
      <c r="F175" s="26"/>
      <c r="G175" s="17"/>
      <c r="H175" s="11"/>
      <c r="I175" s="27"/>
      <c r="J175" s="21"/>
      <c r="K175" s="21"/>
    </row>
    <row r="176" customFormat="false" ht="12.8" hidden="false" customHeight="false" outlineLevel="0" collapsed="false">
      <c r="A176" s="7"/>
      <c r="B176" s="7" t="s">
        <v>490</v>
      </c>
      <c r="C176" s="6" t="str">
        <f aca="false">IF(RIGHT(B176,10)="(DELETED) ","◄","")</f>
        <v>◄</v>
      </c>
      <c r="D176" s="26"/>
      <c r="E176" s="26"/>
      <c r="F176" s="26"/>
      <c r="G176" s="17"/>
      <c r="H176" s="11"/>
      <c r="I176" s="27"/>
      <c r="J176" s="21"/>
      <c r="K176" s="21"/>
    </row>
    <row r="177" customFormat="false" ht="12.8" hidden="false" customHeight="false" outlineLevel="0" collapsed="false">
      <c r="A177" s="7" t="s">
        <v>491</v>
      </c>
      <c r="B177" s="7" t="s">
        <v>492</v>
      </c>
      <c r="C177" s="6" t="str">
        <f aca="false">IF(RIGHT(B177,10)="(DELETED) ","◄","")</f>
        <v/>
      </c>
      <c r="D177" s="26" t="s">
        <v>493</v>
      </c>
      <c r="E177" s="26"/>
      <c r="F177" s="26"/>
      <c r="G177" s="17"/>
      <c r="H177" s="11"/>
      <c r="I177" s="27"/>
      <c r="J177" s="21"/>
      <c r="K177" s="21"/>
    </row>
    <row r="178" customFormat="false" ht="12.8" hidden="false" customHeight="false" outlineLevel="0" collapsed="false">
      <c r="A178" s="7" t="s">
        <v>494</v>
      </c>
      <c r="B178" s="7" t="s">
        <v>495</v>
      </c>
      <c r="C178" s="6" t="str">
        <f aca="false">IF(RIGHT(B178,10)="(DELETED) ","◄","")</f>
        <v/>
      </c>
      <c r="D178" s="26" t="s">
        <v>496</v>
      </c>
      <c r="E178" s="26"/>
      <c r="F178" s="26"/>
      <c r="G178" s="17"/>
      <c r="H178" s="11"/>
      <c r="I178" s="27"/>
      <c r="J178" s="21"/>
      <c r="K178" s="21"/>
    </row>
    <row r="179" customFormat="false" ht="12.8" hidden="false" customHeight="false" outlineLevel="0" collapsed="false">
      <c r="A179" s="7" t="s">
        <v>497</v>
      </c>
      <c r="B179" s="7" t="s">
        <v>498</v>
      </c>
      <c r="C179" s="6" t="str">
        <f aca="false">IF(RIGHT(B179,10)="(DELETED) ","◄","")</f>
        <v/>
      </c>
      <c r="D179" s="26" t="s">
        <v>499</v>
      </c>
      <c r="E179" s="26"/>
      <c r="F179" s="26"/>
      <c r="G179" s="17"/>
      <c r="H179" s="11"/>
      <c r="I179" s="27"/>
      <c r="J179" s="21"/>
      <c r="K179" s="21"/>
    </row>
    <row r="180" customFormat="false" ht="12.8" hidden="false" customHeight="false" outlineLevel="0" collapsed="false">
      <c r="A180" s="7" t="s">
        <v>500</v>
      </c>
      <c r="B180" s="7" t="s">
        <v>501</v>
      </c>
      <c r="C180" s="6" t="str">
        <f aca="false">IF(RIGHT(B180,10)="(DELETED) ","◄","")</f>
        <v/>
      </c>
      <c r="D180" s="26"/>
      <c r="E180" s="26" t="s">
        <v>502</v>
      </c>
      <c r="F180" s="26"/>
      <c r="G180" s="17"/>
      <c r="H180" s="11"/>
      <c r="I180" s="27"/>
      <c r="J180" s="21"/>
      <c r="K180" s="21"/>
    </row>
    <row r="181" customFormat="false" ht="12.8" hidden="false" customHeight="false" outlineLevel="0" collapsed="false">
      <c r="A181" s="7" t="s">
        <v>503</v>
      </c>
      <c r="B181" s="7" t="s">
        <v>504</v>
      </c>
      <c r="C181" s="6" t="str">
        <f aca="false">IF(RIGHT(B181,10)="(DELETED) ","◄","")</f>
        <v/>
      </c>
      <c r="D181" s="26" t="s">
        <v>505</v>
      </c>
      <c r="E181" s="26"/>
      <c r="F181" s="26"/>
      <c r="G181" s="17"/>
      <c r="H181" s="11"/>
      <c r="I181" s="27"/>
      <c r="J181" s="21"/>
      <c r="K181" s="21"/>
    </row>
    <row r="182" customFormat="false" ht="12.8" hidden="false" customHeight="false" outlineLevel="0" collapsed="false">
      <c r="A182" s="7"/>
      <c r="B182" s="7" t="s">
        <v>506</v>
      </c>
      <c r="C182" s="6" t="str">
        <f aca="false">IF(RIGHT(B182,10)="(DELETED) ","◄","")</f>
        <v>◄</v>
      </c>
      <c r="D182" s="26"/>
      <c r="E182" s="26"/>
      <c r="F182" s="26"/>
      <c r="G182" s="17"/>
      <c r="H182" s="11"/>
      <c r="I182" s="27"/>
      <c r="J182" s="21"/>
      <c r="K182" s="21"/>
    </row>
    <row r="183" customFormat="false" ht="12.8" hidden="false" customHeight="false" outlineLevel="0" collapsed="false">
      <c r="A183" s="7" t="s">
        <v>507</v>
      </c>
      <c r="B183" s="7" t="s">
        <v>508</v>
      </c>
      <c r="C183" s="6" t="str">
        <f aca="false">IF(RIGHT(B183,10)="(DELETED) ","◄","")</f>
        <v/>
      </c>
      <c r="D183" s="26"/>
      <c r="E183" s="26" t="s">
        <v>509</v>
      </c>
      <c r="F183" s="26"/>
      <c r="G183" s="17"/>
      <c r="H183" s="11"/>
      <c r="I183" s="27"/>
      <c r="J183" s="21"/>
      <c r="K183" s="21"/>
    </row>
    <row r="184" customFormat="false" ht="12.8" hidden="false" customHeight="false" outlineLevel="0" collapsed="false">
      <c r="A184" s="7" t="s">
        <v>510</v>
      </c>
      <c r="B184" s="7" t="s">
        <v>511</v>
      </c>
      <c r="C184" s="6" t="str">
        <f aca="false">IF(RIGHT(B184,10)="(DELETED) ","◄","")</f>
        <v/>
      </c>
      <c r="D184" s="26" t="s">
        <v>512</v>
      </c>
      <c r="E184" s="26"/>
      <c r="F184" s="26"/>
      <c r="G184" s="17"/>
      <c r="H184" s="11"/>
      <c r="I184" s="27"/>
      <c r="J184" s="21"/>
      <c r="K184" s="21"/>
    </row>
    <row r="185" customFormat="false" ht="12.8" hidden="false" customHeight="false" outlineLevel="0" collapsed="false">
      <c r="A185" s="7" t="s">
        <v>513</v>
      </c>
      <c r="B185" s="7" t="s">
        <v>514</v>
      </c>
      <c r="C185" s="6" t="str">
        <f aca="false">IF(RIGHT(B185,10)="(DELETED) ","◄","")</f>
        <v/>
      </c>
      <c r="D185" s="26"/>
      <c r="E185" s="26" t="s">
        <v>515</v>
      </c>
      <c r="F185" s="26"/>
      <c r="G185" s="17"/>
      <c r="H185" s="28"/>
      <c r="I185" s="27"/>
      <c r="J185" s="21"/>
      <c r="K185" s="21"/>
    </row>
    <row r="186" customFormat="false" ht="12.8" hidden="false" customHeight="false" outlineLevel="0" collapsed="false">
      <c r="A186" s="7" t="s">
        <v>516</v>
      </c>
      <c r="B186" s="7" t="s">
        <v>517</v>
      </c>
      <c r="C186" s="6" t="str">
        <f aca="false">IF(RIGHT(B186,10)="(DELETED) ","◄","")</f>
        <v/>
      </c>
      <c r="D186" s="26"/>
      <c r="E186" s="26" t="s">
        <v>518</v>
      </c>
      <c r="F186" s="26"/>
      <c r="G186" s="17"/>
      <c r="H186" s="11"/>
      <c r="I186" s="27"/>
      <c r="J186" s="21"/>
      <c r="K186" s="21"/>
    </row>
    <row r="187" customFormat="false" ht="12.8" hidden="false" customHeight="false" outlineLevel="0" collapsed="false">
      <c r="A187" s="7" t="s">
        <v>323</v>
      </c>
      <c r="B187" s="7" t="s">
        <v>519</v>
      </c>
      <c r="C187" s="6" t="str">
        <f aca="false">IF(RIGHT(B187,10)="(DELETED) ","◄","")</f>
        <v/>
      </c>
      <c r="D187" s="26"/>
      <c r="E187" s="26" t="s">
        <v>520</v>
      </c>
      <c r="F187" s="26"/>
      <c r="G187" s="17"/>
      <c r="H187" s="11"/>
      <c r="I187" s="27"/>
      <c r="J187" s="21"/>
      <c r="K187" s="21"/>
    </row>
    <row r="188" customFormat="false" ht="12.8" hidden="false" customHeight="false" outlineLevel="0" collapsed="false">
      <c r="A188" s="7" t="s">
        <v>521</v>
      </c>
      <c r="B188" s="7" t="s">
        <v>522</v>
      </c>
      <c r="C188" s="6" t="str">
        <f aca="false">IF(RIGHT(B188,10)="(DELETED) ","◄","")</f>
        <v/>
      </c>
      <c r="D188" s="26"/>
      <c r="E188" s="26" t="s">
        <v>523</v>
      </c>
      <c r="F188" s="26"/>
      <c r="G188" s="17"/>
      <c r="H188" s="11"/>
      <c r="I188" s="27"/>
      <c r="J188" s="21"/>
      <c r="K188" s="21"/>
    </row>
    <row r="189" customFormat="false" ht="12.8" hidden="false" customHeight="false" outlineLevel="0" collapsed="false">
      <c r="A189" s="7"/>
      <c r="B189" s="7" t="s">
        <v>524</v>
      </c>
      <c r="C189" s="6" t="str">
        <f aca="false">IF(RIGHT(B189,10)="(DELETED) ","◄","")</f>
        <v>◄</v>
      </c>
      <c r="D189" s="26"/>
      <c r="E189" s="26"/>
      <c r="F189" s="26"/>
      <c r="G189" s="17"/>
      <c r="H189" s="11"/>
      <c r="I189" s="27"/>
      <c r="J189" s="21"/>
      <c r="K189" s="21"/>
    </row>
    <row r="190" customFormat="false" ht="12.8" hidden="false" customHeight="false" outlineLevel="0" collapsed="false">
      <c r="A190" s="7"/>
      <c r="B190" s="7" t="s">
        <v>525</v>
      </c>
      <c r="C190" s="6" t="str">
        <f aca="false">IF(RIGHT(B190,10)="(DELETED) ","◄","")</f>
        <v>◄</v>
      </c>
      <c r="D190" s="26"/>
      <c r="E190" s="26"/>
      <c r="F190" s="26"/>
      <c r="G190" s="17"/>
      <c r="H190" s="11"/>
      <c r="I190" s="27"/>
      <c r="J190" s="21"/>
      <c r="K190" s="21"/>
    </row>
    <row r="191" customFormat="false" ht="12.8" hidden="false" customHeight="false" outlineLevel="0" collapsed="false">
      <c r="A191" s="7" t="s">
        <v>526</v>
      </c>
      <c r="B191" s="7" t="s">
        <v>527</v>
      </c>
      <c r="C191" s="6" t="str">
        <f aca="false">IF(RIGHT(B191,10)="(DELETED) ","◄","")</f>
        <v/>
      </c>
      <c r="D191" s="26"/>
      <c r="E191" s="26" t="s">
        <v>528</v>
      </c>
      <c r="F191" s="26"/>
      <c r="G191" s="17"/>
      <c r="H191" s="11"/>
      <c r="I191" s="27"/>
      <c r="J191" s="21"/>
      <c r="K191" s="21"/>
    </row>
    <row r="192" customFormat="false" ht="12.8" hidden="false" customHeight="false" outlineLevel="0" collapsed="false">
      <c r="A192" s="7" t="s">
        <v>529</v>
      </c>
      <c r="B192" s="7" t="s">
        <v>530</v>
      </c>
      <c r="C192" s="6" t="str">
        <f aca="false">IF(RIGHT(B192,10)="(DELETED) ","◄","")</f>
        <v/>
      </c>
      <c r="D192" s="26" t="s">
        <v>531</v>
      </c>
      <c r="E192" s="26"/>
      <c r="F192" s="26"/>
      <c r="G192" s="17"/>
      <c r="H192" s="11"/>
      <c r="I192" s="27"/>
      <c r="J192" s="21"/>
      <c r="K192" s="21"/>
    </row>
    <row r="193" customFormat="false" ht="12.8" hidden="false" customHeight="false" outlineLevel="0" collapsed="false">
      <c r="A193" s="7" t="s">
        <v>532</v>
      </c>
      <c r="B193" s="7" t="s">
        <v>533</v>
      </c>
      <c r="C193" s="6" t="str">
        <f aca="false">IF(RIGHT(B193,10)="(DELETED) ","◄","")</f>
        <v/>
      </c>
      <c r="D193" s="26"/>
      <c r="E193" s="26"/>
      <c r="F193" s="26"/>
      <c r="G193" s="17"/>
      <c r="H193" s="11"/>
      <c r="I193" s="27"/>
      <c r="J193" s="21"/>
      <c r="K193" s="21"/>
    </row>
    <row r="194" customFormat="false" ht="12.8" hidden="false" customHeight="false" outlineLevel="0" collapsed="false">
      <c r="A194" s="7" t="s">
        <v>534</v>
      </c>
      <c r="B194" s="7" t="s">
        <v>535</v>
      </c>
      <c r="C194" s="6" t="str">
        <f aca="false">IF(RIGHT(B194,10)="(DELETED) ","◄","")</f>
        <v/>
      </c>
      <c r="D194" s="26"/>
      <c r="E194" s="26" t="s">
        <v>536</v>
      </c>
      <c r="F194" s="26"/>
      <c r="G194" s="17"/>
      <c r="H194" s="28"/>
      <c r="I194" s="27"/>
      <c r="J194" s="21"/>
      <c r="K194" s="21"/>
    </row>
    <row r="195" customFormat="false" ht="12.8" hidden="false" customHeight="false" outlineLevel="0" collapsed="false">
      <c r="A195" s="7" t="s">
        <v>537</v>
      </c>
      <c r="B195" s="7" t="s">
        <v>538</v>
      </c>
      <c r="C195" s="6" t="str">
        <f aca="false">IF(RIGHT(B195,10)="(DELETED) ","◄","")</f>
        <v/>
      </c>
      <c r="D195" s="26" t="s">
        <v>539</v>
      </c>
      <c r="E195" s="26"/>
      <c r="F195" s="26"/>
      <c r="G195" s="17"/>
      <c r="H195" s="11"/>
      <c r="I195" s="27"/>
      <c r="J195" s="21"/>
      <c r="K195" s="21"/>
    </row>
    <row r="196" customFormat="false" ht="12.8" hidden="false" customHeight="false" outlineLevel="0" collapsed="false">
      <c r="A196" s="7" t="s">
        <v>540</v>
      </c>
      <c r="B196" s="7" t="s">
        <v>541</v>
      </c>
      <c r="C196" s="6" t="str">
        <f aca="false">IF(RIGHT(B196,10)="(DELETED) ","◄","")</f>
        <v>◄</v>
      </c>
      <c r="D196" s="26"/>
      <c r="E196" s="26"/>
      <c r="F196" s="26"/>
      <c r="G196" s="17"/>
      <c r="H196" s="11"/>
      <c r="I196" s="27"/>
      <c r="J196" s="21"/>
      <c r="K196" s="21"/>
    </row>
    <row r="197" customFormat="false" ht="12.8" hidden="false" customHeight="false" outlineLevel="0" collapsed="false">
      <c r="A197" s="7" t="s">
        <v>542</v>
      </c>
      <c r="B197" s="7" t="s">
        <v>543</v>
      </c>
      <c r="C197" s="6" t="str">
        <f aca="false">IF(RIGHT(B197,10)="(DELETED) ","◄","")</f>
        <v/>
      </c>
      <c r="D197" s="26" t="s">
        <v>544</v>
      </c>
      <c r="E197" s="26"/>
      <c r="F197" s="26"/>
      <c r="G197" s="17"/>
      <c r="H197" s="11"/>
      <c r="I197" s="27"/>
      <c r="J197" s="21"/>
      <c r="K197" s="21"/>
    </row>
    <row r="198" customFormat="false" ht="12.8" hidden="false" customHeight="false" outlineLevel="0" collapsed="false">
      <c r="A198" s="7"/>
      <c r="B198" s="7" t="s">
        <v>545</v>
      </c>
      <c r="C198" s="6" t="str">
        <f aca="false">IF(RIGHT(B198,10)="(DELETED) ","◄","")</f>
        <v>◄</v>
      </c>
      <c r="D198" s="26"/>
      <c r="E198" s="26"/>
      <c r="F198" s="26"/>
      <c r="G198" s="17"/>
      <c r="H198" s="11"/>
      <c r="I198" s="27"/>
      <c r="J198" s="21"/>
      <c r="K198" s="21"/>
    </row>
    <row r="199" customFormat="false" ht="12.8" hidden="false" customHeight="false" outlineLevel="0" collapsed="false">
      <c r="A199" s="7" t="s">
        <v>546</v>
      </c>
      <c r="B199" s="7" t="s">
        <v>547</v>
      </c>
      <c r="C199" s="6" t="str">
        <f aca="false">IF(RIGHT(B199,10)="(DELETED) ","◄","")</f>
        <v/>
      </c>
      <c r="D199" s="26"/>
      <c r="E199" s="26" t="s">
        <v>548</v>
      </c>
      <c r="F199" s="26"/>
      <c r="G199" s="17"/>
      <c r="H199" s="11"/>
      <c r="I199" s="27"/>
      <c r="J199" s="21"/>
      <c r="K199" s="21"/>
    </row>
    <row r="200" customFormat="false" ht="12.8" hidden="false" customHeight="false" outlineLevel="0" collapsed="false">
      <c r="A200" s="7"/>
      <c r="B200" s="7" t="s">
        <v>549</v>
      </c>
      <c r="C200" s="6" t="str">
        <f aca="false">IF(RIGHT(B200,10)="(DELETED) ","◄","")</f>
        <v>◄</v>
      </c>
      <c r="D200" s="26"/>
      <c r="E200" s="26"/>
      <c r="F200" s="26"/>
      <c r="G200" s="17"/>
      <c r="H200" s="11"/>
      <c r="I200" s="27"/>
      <c r="J200" s="21"/>
      <c r="K200" s="21"/>
    </row>
    <row r="201" customFormat="false" ht="12.8" hidden="false" customHeight="false" outlineLevel="0" collapsed="false">
      <c r="A201" s="7" t="s">
        <v>550</v>
      </c>
      <c r="B201" s="7" t="s">
        <v>551</v>
      </c>
      <c r="C201" s="6" t="str">
        <f aca="false">IF(RIGHT(B201,10)="(DELETED) ","◄","")</f>
        <v/>
      </c>
      <c r="D201" s="26"/>
      <c r="E201" s="26" t="s">
        <v>552</v>
      </c>
      <c r="F201" s="26"/>
      <c r="G201" s="17"/>
      <c r="H201" s="11"/>
      <c r="I201" s="27"/>
      <c r="J201" s="21"/>
      <c r="K201" s="21"/>
    </row>
    <row r="202" customFormat="false" ht="12.8" hidden="false" customHeight="false" outlineLevel="0" collapsed="false">
      <c r="A202" s="7" t="s">
        <v>553</v>
      </c>
      <c r="B202" s="7" t="s">
        <v>554</v>
      </c>
      <c r="C202" s="6" t="str">
        <f aca="false">IF(RIGHT(B202,10)="(DELETED) ","◄","")</f>
        <v/>
      </c>
      <c r="D202" s="26"/>
      <c r="E202" s="26" t="s">
        <v>555</v>
      </c>
      <c r="F202" s="26"/>
      <c r="G202" s="17"/>
      <c r="H202" s="11"/>
      <c r="I202" s="27"/>
      <c r="J202" s="21"/>
      <c r="K202" s="21"/>
    </row>
    <row r="203" customFormat="false" ht="12.8" hidden="false" customHeight="false" outlineLevel="0" collapsed="false">
      <c r="A203" s="7" t="s">
        <v>556</v>
      </c>
      <c r="B203" s="7" t="s">
        <v>557</v>
      </c>
      <c r="C203" s="6" t="str">
        <f aca="false">IF(RIGHT(B203,10)="(DELETED) ","◄","")</f>
        <v/>
      </c>
      <c r="D203" s="26"/>
      <c r="E203" s="26" t="s">
        <v>558</v>
      </c>
      <c r="F203" s="26"/>
      <c r="G203" s="17"/>
      <c r="H203" s="11"/>
      <c r="I203" s="27"/>
      <c r="J203" s="21"/>
      <c r="K203" s="21"/>
    </row>
    <row r="204" customFormat="false" ht="12.8" hidden="false" customHeight="false" outlineLevel="0" collapsed="false">
      <c r="A204" s="7" t="s">
        <v>559</v>
      </c>
      <c r="B204" s="7" t="s">
        <v>560</v>
      </c>
      <c r="C204" s="6" t="str">
        <f aca="false">IF(RIGHT(B204,10)="(DELETED) ","◄","")</f>
        <v/>
      </c>
      <c r="D204" s="26"/>
      <c r="E204" s="26" t="s">
        <v>561</v>
      </c>
      <c r="F204" s="26"/>
      <c r="G204" s="17"/>
      <c r="H204" s="11"/>
      <c r="I204" s="27"/>
      <c r="J204" s="21"/>
      <c r="K204" s="21"/>
    </row>
    <row r="205" customFormat="false" ht="12.8" hidden="false" customHeight="false" outlineLevel="0" collapsed="false">
      <c r="A205" s="7" t="s">
        <v>562</v>
      </c>
      <c r="B205" s="7" t="s">
        <v>563</v>
      </c>
      <c r="C205" s="6" t="str">
        <f aca="false">IF(RIGHT(B205,10)="(DELETED) ","◄","")</f>
        <v/>
      </c>
      <c r="D205" s="26"/>
      <c r="E205" s="26" t="s">
        <v>564</v>
      </c>
      <c r="F205" s="26"/>
      <c r="G205" s="17"/>
      <c r="H205" s="28"/>
      <c r="I205" s="27"/>
      <c r="J205" s="21"/>
      <c r="K205" s="21"/>
    </row>
    <row r="206" customFormat="false" ht="12.8" hidden="false" customHeight="false" outlineLevel="0" collapsed="false">
      <c r="A206" s="7" t="s">
        <v>565</v>
      </c>
      <c r="B206" s="7" t="s">
        <v>566</v>
      </c>
      <c r="C206" s="6" t="str">
        <f aca="false">IF(RIGHT(B206,10)="(DELETED) ","◄","")</f>
        <v/>
      </c>
      <c r="D206" s="26" t="s">
        <v>567</v>
      </c>
      <c r="E206" s="26"/>
      <c r="F206" s="26"/>
      <c r="G206" s="17"/>
      <c r="H206" s="11"/>
      <c r="I206" s="27"/>
      <c r="J206" s="21"/>
      <c r="K206" s="21"/>
    </row>
    <row r="207" customFormat="false" ht="12.8" hidden="false" customHeight="false" outlineLevel="0" collapsed="false">
      <c r="A207" s="7" t="s">
        <v>568</v>
      </c>
      <c r="B207" s="7" t="s">
        <v>569</v>
      </c>
      <c r="C207" s="6" t="str">
        <f aca="false">IF(RIGHT(B207,10)="(DELETED) ","◄","")</f>
        <v/>
      </c>
      <c r="D207" s="26" t="s">
        <v>570</v>
      </c>
      <c r="E207" s="26"/>
      <c r="F207" s="26"/>
      <c r="G207" s="17"/>
      <c r="H207" s="11"/>
      <c r="I207" s="27"/>
      <c r="J207" s="21"/>
      <c r="K207" s="21"/>
    </row>
    <row r="208" customFormat="false" ht="12.8" hidden="false" customHeight="false" outlineLevel="0" collapsed="false">
      <c r="A208" s="7" t="s">
        <v>571</v>
      </c>
      <c r="B208" s="7" t="s">
        <v>572</v>
      </c>
      <c r="C208" s="6" t="str">
        <f aca="false">IF(RIGHT(B208,10)="(DELETED) ","◄","")</f>
        <v/>
      </c>
      <c r="D208" s="26"/>
      <c r="E208" s="26" t="s">
        <v>573</v>
      </c>
      <c r="F208" s="26"/>
      <c r="G208" s="17"/>
      <c r="H208" s="11"/>
      <c r="I208" s="27"/>
      <c r="J208" s="21"/>
      <c r="K208" s="21"/>
    </row>
    <row r="209" customFormat="false" ht="12.8" hidden="false" customHeight="false" outlineLevel="0" collapsed="false">
      <c r="A209" s="7" t="s">
        <v>574</v>
      </c>
      <c r="B209" s="7" t="s">
        <v>575</v>
      </c>
      <c r="C209" s="6" t="str">
        <f aca="false">IF(RIGHT(B209,10)="(DELETED) ","◄","")</f>
        <v/>
      </c>
      <c r="D209" s="26"/>
      <c r="E209" s="26" t="s">
        <v>576</v>
      </c>
      <c r="F209" s="26"/>
      <c r="G209" s="17"/>
      <c r="H209" s="11"/>
      <c r="I209" s="27"/>
      <c r="J209" s="21"/>
      <c r="K209" s="21"/>
    </row>
    <row r="210" customFormat="false" ht="12.8" hidden="false" customHeight="false" outlineLevel="0" collapsed="false">
      <c r="A210" s="7" t="s">
        <v>577</v>
      </c>
      <c r="B210" s="7" t="s">
        <v>578</v>
      </c>
      <c r="C210" s="6" t="str">
        <f aca="false">IF(RIGHT(B210,10)="(DELETED) ","◄","")</f>
        <v/>
      </c>
      <c r="D210" s="26" t="s">
        <v>579</v>
      </c>
      <c r="E210" s="26"/>
      <c r="F210" s="26"/>
      <c r="G210" s="17"/>
      <c r="H210" s="11"/>
      <c r="I210" s="27"/>
      <c r="J210" s="21"/>
      <c r="K210" s="21"/>
    </row>
    <row r="211" customFormat="false" ht="12.8" hidden="false" customHeight="false" outlineLevel="0" collapsed="false">
      <c r="A211" s="7" t="s">
        <v>580</v>
      </c>
      <c r="B211" s="7" t="s">
        <v>581</v>
      </c>
      <c r="C211" s="6" t="str">
        <f aca="false">IF(RIGHT(B211,10)="(DELETED) ","◄","")</f>
        <v/>
      </c>
      <c r="D211" s="26"/>
      <c r="E211" s="26" t="s">
        <v>582</v>
      </c>
      <c r="F211" s="26"/>
      <c r="G211" s="17"/>
      <c r="H211" s="11"/>
      <c r="I211" s="27"/>
      <c r="J211" s="21"/>
      <c r="K211" s="21"/>
    </row>
    <row r="212" customFormat="false" ht="12.8" hidden="false" customHeight="false" outlineLevel="0" collapsed="false">
      <c r="A212" s="7" t="s">
        <v>583</v>
      </c>
      <c r="B212" s="7" t="s">
        <v>584</v>
      </c>
      <c r="C212" s="6" t="str">
        <f aca="false">IF(RIGHT(B212,10)="(DELETED) ","◄","")</f>
        <v/>
      </c>
      <c r="D212" s="26" t="s">
        <v>585</v>
      </c>
      <c r="E212" s="26"/>
      <c r="F212" s="26"/>
      <c r="G212" s="17"/>
      <c r="H212" s="11"/>
      <c r="I212" s="27"/>
      <c r="J212" s="21"/>
      <c r="K212" s="21"/>
    </row>
    <row r="213" customFormat="false" ht="12.8" hidden="false" customHeight="false" outlineLevel="0" collapsed="false">
      <c r="A213" s="7" t="s">
        <v>586</v>
      </c>
      <c r="B213" s="7" t="s">
        <v>587</v>
      </c>
      <c r="C213" s="6" t="str">
        <f aca="false">IF(RIGHT(B213,10)="(DELETED) ","◄","")</f>
        <v/>
      </c>
      <c r="D213" s="26"/>
      <c r="E213" s="26" t="s">
        <v>588</v>
      </c>
      <c r="F213" s="26"/>
      <c r="G213" s="17"/>
      <c r="H213" s="11"/>
      <c r="I213" s="27"/>
      <c r="J213" s="21"/>
      <c r="K213" s="21"/>
    </row>
    <row r="214" customFormat="false" ht="12.8" hidden="false" customHeight="false" outlineLevel="0" collapsed="false">
      <c r="A214" s="7" t="s">
        <v>453</v>
      </c>
      <c r="B214" s="7" t="s">
        <v>589</v>
      </c>
      <c r="C214" s="6" t="str">
        <f aca="false">IF(RIGHT(B214,10)="(DELETED) ","◄","")</f>
        <v/>
      </c>
      <c r="D214" s="26"/>
      <c r="E214" s="26"/>
      <c r="F214" s="26"/>
      <c r="G214" s="17"/>
      <c r="H214" s="11"/>
      <c r="I214" s="27"/>
      <c r="J214" s="21"/>
      <c r="K214" s="21"/>
    </row>
    <row r="215" customFormat="false" ht="12.8" hidden="false" customHeight="false" outlineLevel="0" collapsed="false">
      <c r="A215" s="7" t="s">
        <v>590</v>
      </c>
      <c r="B215" s="7" t="s">
        <v>591</v>
      </c>
      <c r="C215" s="6" t="str">
        <f aca="false">IF(RIGHT(B215,10)="(DELETED) ","◄","")</f>
        <v/>
      </c>
      <c r="D215" s="26"/>
      <c r="E215" s="26" t="s">
        <v>592</v>
      </c>
      <c r="F215" s="26"/>
      <c r="G215" s="17"/>
      <c r="H215" s="11"/>
      <c r="I215" s="27"/>
      <c r="J215" s="21"/>
      <c r="K215" s="21"/>
    </row>
    <row r="216" customFormat="false" ht="12.8" hidden="false" customHeight="false" outlineLevel="0" collapsed="false">
      <c r="A216" s="7" t="s">
        <v>593</v>
      </c>
      <c r="B216" s="7" t="s">
        <v>594</v>
      </c>
      <c r="C216" s="6" t="str">
        <f aca="false">IF(RIGHT(B216,10)="(DELETED) ","◄","")</f>
        <v/>
      </c>
      <c r="D216" s="26"/>
      <c r="E216" s="26" t="s">
        <v>595</v>
      </c>
      <c r="F216" s="26"/>
      <c r="G216" s="17"/>
      <c r="H216" s="11"/>
      <c r="I216" s="27"/>
      <c r="J216" s="21"/>
      <c r="K216" s="21"/>
    </row>
    <row r="217" customFormat="false" ht="12.8" hidden="false" customHeight="false" outlineLevel="0" collapsed="false">
      <c r="A217" s="7" t="s">
        <v>596</v>
      </c>
      <c r="B217" s="7" t="s">
        <v>597</v>
      </c>
      <c r="C217" s="6" t="str">
        <f aca="false">IF(RIGHT(B217,10)="(DELETED) ","◄","")</f>
        <v/>
      </c>
      <c r="D217" s="26"/>
      <c r="E217" s="26" t="s">
        <v>598</v>
      </c>
      <c r="F217" s="26"/>
      <c r="G217" s="17"/>
      <c r="H217" s="11"/>
      <c r="I217" s="27"/>
      <c r="J217" s="21"/>
      <c r="K217" s="21"/>
    </row>
    <row r="218" customFormat="false" ht="12.8" hidden="false" customHeight="false" outlineLevel="0" collapsed="false">
      <c r="A218" s="7"/>
      <c r="B218" s="7" t="s">
        <v>599</v>
      </c>
      <c r="C218" s="6" t="str">
        <f aca="false">IF(RIGHT(B218,10)="(DELETED) ","◄","")</f>
        <v>◄</v>
      </c>
      <c r="D218" s="26"/>
      <c r="E218" s="26"/>
      <c r="F218" s="26"/>
      <c r="G218" s="17"/>
      <c r="H218" s="11"/>
      <c r="I218" s="27"/>
      <c r="J218" s="21"/>
      <c r="K218" s="21"/>
    </row>
    <row r="219" customFormat="false" ht="12.8" hidden="false" customHeight="false" outlineLevel="0" collapsed="false">
      <c r="A219" s="7" t="s">
        <v>600</v>
      </c>
      <c r="B219" s="7" t="s">
        <v>601</v>
      </c>
      <c r="C219" s="6" t="str">
        <f aca="false">IF(RIGHT(B219,10)="(DELETED) ","◄","")</f>
        <v/>
      </c>
      <c r="D219" s="26"/>
      <c r="E219" s="26" t="s">
        <v>602</v>
      </c>
      <c r="F219" s="26"/>
      <c r="G219" s="17"/>
      <c r="H219" s="11"/>
      <c r="I219" s="27"/>
      <c r="J219" s="21"/>
      <c r="K219" s="21"/>
    </row>
    <row r="220" customFormat="false" ht="12.8" hidden="false" customHeight="false" outlineLevel="0" collapsed="false">
      <c r="A220" s="7" t="s">
        <v>603</v>
      </c>
      <c r="B220" s="7" t="s">
        <v>604</v>
      </c>
      <c r="C220" s="6" t="str">
        <f aca="false">IF(RIGHT(B220,10)="(DELETED) ","◄","")</f>
        <v/>
      </c>
      <c r="D220" s="26"/>
      <c r="E220" s="26" t="s">
        <v>605</v>
      </c>
      <c r="F220" s="26"/>
      <c r="G220" s="17"/>
      <c r="H220" s="11"/>
      <c r="I220" s="27"/>
      <c r="J220" s="21"/>
      <c r="K220" s="21"/>
    </row>
    <row r="221" customFormat="false" ht="12.8" hidden="false" customHeight="false" outlineLevel="0" collapsed="false">
      <c r="A221" s="7" t="s">
        <v>606</v>
      </c>
      <c r="B221" s="7" t="s">
        <v>607</v>
      </c>
      <c r="C221" s="6" t="str">
        <f aca="false">IF(RIGHT(B221,10)="(DELETED) ","◄","")</f>
        <v/>
      </c>
      <c r="D221" s="26"/>
      <c r="E221" s="26" t="s">
        <v>608</v>
      </c>
      <c r="F221" s="26"/>
      <c r="G221" s="17"/>
      <c r="H221" s="11"/>
      <c r="I221" s="27"/>
      <c r="J221" s="21"/>
      <c r="K221" s="21"/>
    </row>
    <row r="222" customFormat="false" ht="12.8" hidden="false" customHeight="false" outlineLevel="0" collapsed="false">
      <c r="A222" s="7" t="s">
        <v>609</v>
      </c>
      <c r="B222" s="7" t="s">
        <v>610</v>
      </c>
      <c r="C222" s="6" t="str">
        <f aca="false">IF(RIGHT(B222,10)="(DELETED) ","◄","")</f>
        <v/>
      </c>
      <c r="D222" s="26"/>
      <c r="E222" s="26" t="s">
        <v>611</v>
      </c>
      <c r="F222" s="26"/>
      <c r="G222" s="17"/>
      <c r="H222" s="11"/>
      <c r="I222" s="27"/>
      <c r="J222" s="21"/>
      <c r="K222" s="21"/>
    </row>
    <row r="223" customFormat="false" ht="12.8" hidden="false" customHeight="false" outlineLevel="0" collapsed="false">
      <c r="A223" s="7"/>
      <c r="B223" s="7" t="s">
        <v>612</v>
      </c>
      <c r="C223" s="6" t="str">
        <f aca="false">IF(RIGHT(B223,10)="(DELETED) ","◄","")</f>
        <v>◄</v>
      </c>
      <c r="D223" s="26"/>
      <c r="E223" s="26"/>
      <c r="F223" s="26"/>
      <c r="G223" s="17"/>
      <c r="H223" s="11"/>
      <c r="I223" s="27"/>
      <c r="J223" s="21"/>
      <c r="K223" s="21"/>
    </row>
    <row r="224" customFormat="false" ht="12.8" hidden="false" customHeight="false" outlineLevel="0" collapsed="false">
      <c r="A224" s="7"/>
      <c r="B224" s="7" t="s">
        <v>613</v>
      </c>
      <c r="C224" s="6" t="str">
        <f aca="false">IF(RIGHT(B224,10)="(DELETED) ","◄","")</f>
        <v>◄</v>
      </c>
      <c r="D224" s="26"/>
      <c r="E224" s="26"/>
      <c r="F224" s="26"/>
      <c r="G224" s="17"/>
      <c r="H224" s="11"/>
      <c r="I224" s="27"/>
      <c r="J224" s="21"/>
      <c r="K224" s="21"/>
    </row>
    <row r="225" customFormat="false" ht="12.8" hidden="false" customHeight="false" outlineLevel="0" collapsed="false">
      <c r="A225" s="7" t="s">
        <v>614</v>
      </c>
      <c r="B225" s="7" t="s">
        <v>615</v>
      </c>
      <c r="C225" s="6" t="str">
        <f aca="false">IF(RIGHT(B225,10)="(DELETED) ","◄","")</f>
        <v/>
      </c>
      <c r="D225" s="26" t="s">
        <v>616</v>
      </c>
      <c r="E225" s="26"/>
      <c r="F225" s="26"/>
      <c r="G225" s="17"/>
      <c r="H225" s="11"/>
      <c r="I225" s="27"/>
      <c r="J225" s="21"/>
      <c r="K225" s="21"/>
    </row>
    <row r="226" customFormat="false" ht="12.8" hidden="false" customHeight="false" outlineLevel="0" collapsed="false">
      <c r="A226" s="7" t="s">
        <v>617</v>
      </c>
      <c r="B226" s="7" t="s">
        <v>618</v>
      </c>
      <c r="C226" s="6" t="str">
        <f aca="false">IF(RIGHT(B226,10)="(DELETED) ","◄","")</f>
        <v/>
      </c>
      <c r="D226" s="26"/>
      <c r="E226" s="26" t="s">
        <v>619</v>
      </c>
      <c r="F226" s="26"/>
      <c r="G226" s="17"/>
      <c r="H226" s="11"/>
      <c r="I226" s="27"/>
      <c r="J226" s="21"/>
      <c r="K226" s="21"/>
    </row>
    <row r="227" customFormat="false" ht="12.8" hidden="false" customHeight="false" outlineLevel="0" collapsed="false">
      <c r="A227" s="7" t="s">
        <v>241</v>
      </c>
      <c r="B227" s="7" t="s">
        <v>620</v>
      </c>
      <c r="C227" s="6" t="str">
        <f aca="false">IF(RIGHT(B227,10)="(DELETED) ","◄","")</f>
        <v/>
      </c>
      <c r="D227" s="26"/>
      <c r="E227" s="26" t="s">
        <v>621</v>
      </c>
      <c r="F227" s="26"/>
      <c r="G227" s="17"/>
      <c r="H227" s="11"/>
      <c r="I227" s="27"/>
      <c r="J227" s="21"/>
      <c r="K227" s="21"/>
    </row>
    <row r="228" customFormat="false" ht="12.8" hidden="false" customHeight="false" outlineLevel="0" collapsed="false">
      <c r="A228" s="7" t="s">
        <v>622</v>
      </c>
      <c r="B228" s="7" t="s">
        <v>623</v>
      </c>
      <c r="C228" s="6" t="str">
        <f aca="false">IF(RIGHT(B228,10)="(DELETED) ","◄","")</f>
        <v/>
      </c>
      <c r="D228" s="26" t="s">
        <v>624</v>
      </c>
      <c r="E228" s="26"/>
      <c r="F228" s="26"/>
      <c r="G228" s="17"/>
      <c r="H228" s="11"/>
      <c r="I228" s="27"/>
      <c r="J228" s="21"/>
      <c r="K228" s="21"/>
    </row>
    <row r="229" customFormat="false" ht="12.8" hidden="false" customHeight="false" outlineLevel="0" collapsed="false">
      <c r="A229" s="7" t="s">
        <v>625</v>
      </c>
      <c r="B229" s="7" t="s">
        <v>626</v>
      </c>
      <c r="C229" s="6" t="str">
        <f aca="false">IF(RIGHT(B229,10)="(DELETED) ","◄","")</f>
        <v/>
      </c>
      <c r="D229" s="26" t="s">
        <v>627</v>
      </c>
      <c r="E229" s="26"/>
      <c r="F229" s="26"/>
      <c r="G229" s="17"/>
      <c r="H229" s="11"/>
      <c r="I229" s="27"/>
      <c r="J229" s="21"/>
      <c r="K229" s="21"/>
    </row>
    <row r="230" customFormat="false" ht="12.8" hidden="false" customHeight="false" outlineLevel="0" collapsed="false">
      <c r="A230" s="7" t="s">
        <v>628</v>
      </c>
      <c r="B230" s="7" t="s">
        <v>629</v>
      </c>
      <c r="C230" s="6" t="str">
        <f aca="false">IF(RIGHT(B230,10)="(DELETED) ","◄","")</f>
        <v/>
      </c>
      <c r="D230" s="26"/>
      <c r="E230" s="26" t="s">
        <v>630</v>
      </c>
      <c r="F230" s="26"/>
      <c r="G230" s="17"/>
      <c r="H230" s="11"/>
      <c r="I230" s="27"/>
      <c r="J230" s="21"/>
      <c r="K230" s="21"/>
    </row>
    <row r="231" customFormat="false" ht="12.8" hidden="false" customHeight="false" outlineLevel="0" collapsed="false">
      <c r="A231" s="7" t="s">
        <v>631</v>
      </c>
      <c r="B231" s="7" t="s">
        <v>632</v>
      </c>
      <c r="C231" s="6" t="str">
        <f aca="false">IF(RIGHT(B231,10)="(DELETED) ","◄","")</f>
        <v/>
      </c>
      <c r="D231" s="26"/>
      <c r="E231" s="26" t="s">
        <v>633</v>
      </c>
      <c r="F231" s="26"/>
      <c r="G231" s="17"/>
      <c r="H231" s="28"/>
      <c r="I231" s="27"/>
      <c r="J231" s="21"/>
      <c r="K231" s="21"/>
    </row>
    <row r="232" customFormat="false" ht="12.8" hidden="false" customHeight="false" outlineLevel="0" collapsed="false">
      <c r="A232" s="7" t="s">
        <v>634</v>
      </c>
      <c r="B232" s="7" t="s">
        <v>635</v>
      </c>
      <c r="C232" s="6" t="str">
        <f aca="false">IF(RIGHT(B232,10)="(DELETED) ","◄","")</f>
        <v/>
      </c>
      <c r="D232" s="26"/>
      <c r="E232" s="26" t="s">
        <v>636</v>
      </c>
      <c r="F232" s="26"/>
      <c r="G232" s="17"/>
      <c r="H232" s="11"/>
      <c r="I232" s="27"/>
      <c r="J232" s="21"/>
      <c r="K232" s="21"/>
    </row>
    <row r="233" customFormat="false" ht="12.8" hidden="false" customHeight="false" outlineLevel="0" collapsed="false">
      <c r="A233" s="7" t="s">
        <v>637</v>
      </c>
      <c r="B233" s="7" t="s">
        <v>638</v>
      </c>
      <c r="C233" s="6" t="str">
        <f aca="false">IF(RIGHT(B233,10)="(DELETED) ","◄","")</f>
        <v/>
      </c>
      <c r="D233" s="26"/>
      <c r="E233" s="26" t="s">
        <v>639</v>
      </c>
      <c r="F233" s="26"/>
      <c r="G233" s="17"/>
      <c r="H233" s="11"/>
      <c r="I233" s="27"/>
      <c r="J233" s="21"/>
      <c r="K233" s="21"/>
    </row>
    <row r="234" customFormat="false" ht="12.8" hidden="false" customHeight="false" outlineLevel="0" collapsed="false">
      <c r="A234" s="7" t="s">
        <v>640</v>
      </c>
      <c r="B234" s="7" t="s">
        <v>641</v>
      </c>
      <c r="C234" s="6" t="str">
        <f aca="false">IF(RIGHT(B234,10)="(DELETED) ","◄","")</f>
        <v/>
      </c>
      <c r="D234" s="26" t="s">
        <v>642</v>
      </c>
      <c r="E234" s="26"/>
      <c r="F234" s="26"/>
      <c r="G234" s="17"/>
      <c r="H234" s="11"/>
      <c r="I234" s="27"/>
      <c r="J234" s="21"/>
      <c r="K234" s="21"/>
    </row>
    <row r="235" customFormat="false" ht="12.8" hidden="false" customHeight="false" outlineLevel="0" collapsed="false">
      <c r="A235" s="7" t="s">
        <v>643</v>
      </c>
      <c r="B235" s="7" t="s">
        <v>644</v>
      </c>
      <c r="C235" s="6" t="str">
        <f aca="false">IF(RIGHT(B235,10)="(DELETED) ","◄","")</f>
        <v/>
      </c>
      <c r="D235" s="26"/>
      <c r="E235" s="26" t="s">
        <v>645</v>
      </c>
      <c r="F235" s="26"/>
      <c r="G235" s="17"/>
      <c r="H235" s="11"/>
      <c r="I235" s="27"/>
      <c r="J235" s="21"/>
      <c r="K235" s="21"/>
    </row>
    <row r="236" customFormat="false" ht="12.8" hidden="false" customHeight="false" outlineLevel="0" collapsed="false">
      <c r="A236" s="7" t="s">
        <v>646</v>
      </c>
      <c r="B236" s="7" t="s">
        <v>647</v>
      </c>
      <c r="C236" s="6" t="str">
        <f aca="false">IF(RIGHT(B236,10)="(DELETED) ","◄","")</f>
        <v/>
      </c>
      <c r="D236" s="26" t="s">
        <v>648</v>
      </c>
      <c r="E236" s="26"/>
      <c r="F236" s="26"/>
      <c r="G236" s="17"/>
      <c r="H236" s="11"/>
      <c r="I236" s="27"/>
      <c r="J236" s="21"/>
      <c r="K236" s="21"/>
    </row>
    <row r="237" customFormat="false" ht="12.8" hidden="false" customHeight="false" outlineLevel="0" collapsed="false">
      <c r="A237" s="7" t="s">
        <v>649</v>
      </c>
      <c r="B237" s="7" t="s">
        <v>650</v>
      </c>
      <c r="C237" s="6" t="str">
        <f aca="false">IF(RIGHT(B237,10)="(DELETED) ","◄","")</f>
        <v/>
      </c>
      <c r="D237" s="26"/>
      <c r="E237" s="26" t="s">
        <v>651</v>
      </c>
      <c r="F237" s="26"/>
      <c r="G237" s="17"/>
      <c r="H237" s="11"/>
      <c r="I237" s="27"/>
      <c r="J237" s="21"/>
      <c r="K237" s="21"/>
    </row>
    <row r="238" customFormat="false" ht="12.8" hidden="false" customHeight="false" outlineLevel="0" collapsed="false">
      <c r="A238" s="7"/>
      <c r="B238" s="7" t="s">
        <v>652</v>
      </c>
      <c r="C238" s="6" t="str">
        <f aca="false">IF(RIGHT(B238,10)="(DELETED) ","◄","")</f>
        <v>◄</v>
      </c>
      <c r="D238" s="26"/>
      <c r="E238" s="26"/>
      <c r="F238" s="26"/>
      <c r="G238" s="17"/>
      <c r="H238" s="11"/>
      <c r="I238" s="27"/>
      <c r="J238" s="21"/>
      <c r="K238" s="21"/>
    </row>
    <row r="239" customFormat="false" ht="12.8" hidden="false" customHeight="false" outlineLevel="0" collapsed="false">
      <c r="A239" s="7" t="s">
        <v>653</v>
      </c>
      <c r="B239" s="7" t="s">
        <v>654</v>
      </c>
      <c r="C239" s="6" t="str">
        <f aca="false">IF(RIGHT(B239,10)="(DELETED) ","◄","")</f>
        <v/>
      </c>
      <c r="D239" s="26"/>
      <c r="E239" s="26" t="s">
        <v>655</v>
      </c>
      <c r="F239" s="26"/>
      <c r="G239" s="17"/>
      <c r="H239" s="11"/>
      <c r="I239" s="27"/>
      <c r="J239" s="21"/>
      <c r="K239" s="21"/>
    </row>
    <row r="240" customFormat="false" ht="12.8" hidden="false" customHeight="false" outlineLevel="0" collapsed="false">
      <c r="A240" s="7" t="s">
        <v>656</v>
      </c>
      <c r="B240" s="7" t="s">
        <v>657</v>
      </c>
      <c r="C240" s="6" t="str">
        <f aca="false">IF(RIGHT(B240,10)="(DELETED) ","◄","")</f>
        <v/>
      </c>
      <c r="D240" s="26"/>
      <c r="E240" s="26" t="s">
        <v>658</v>
      </c>
      <c r="F240" s="26"/>
      <c r="G240" s="17"/>
      <c r="H240" s="11"/>
      <c r="I240" s="27"/>
      <c r="J240" s="21"/>
      <c r="K240" s="21"/>
    </row>
    <row r="241" customFormat="false" ht="12.8" hidden="false" customHeight="false" outlineLevel="0" collapsed="false">
      <c r="A241" s="7" t="s">
        <v>659</v>
      </c>
      <c r="B241" s="7" t="s">
        <v>660</v>
      </c>
      <c r="C241" s="6" t="str">
        <f aca="false">IF(RIGHT(B241,10)="(DELETED) ","◄","")</f>
        <v/>
      </c>
      <c r="D241" s="26"/>
      <c r="E241" s="26" t="s">
        <v>661</v>
      </c>
      <c r="F241" s="26"/>
      <c r="G241" s="17"/>
      <c r="H241" s="11"/>
      <c r="I241" s="27"/>
      <c r="J241" s="21"/>
      <c r="K241" s="21"/>
    </row>
    <row r="242" customFormat="false" ht="12.8" hidden="false" customHeight="false" outlineLevel="0" collapsed="false">
      <c r="A242" s="7" t="s">
        <v>662</v>
      </c>
      <c r="B242" s="7" t="s">
        <v>663</v>
      </c>
      <c r="C242" s="6" t="str">
        <f aca="false">IF(RIGHT(B242,10)="(DELETED) ","◄","")</f>
        <v/>
      </c>
      <c r="D242" s="26"/>
      <c r="E242" s="26" t="s">
        <v>664</v>
      </c>
      <c r="F242" s="26"/>
      <c r="G242" s="17"/>
      <c r="H242" s="28"/>
      <c r="I242" s="27"/>
      <c r="J242" s="21"/>
      <c r="K242" s="21"/>
    </row>
    <row r="243" customFormat="false" ht="12.8" hidden="false" customHeight="false" outlineLevel="0" collapsed="false">
      <c r="A243" s="7" t="s">
        <v>665</v>
      </c>
      <c r="B243" s="7" t="s">
        <v>666</v>
      </c>
      <c r="C243" s="6" t="str">
        <f aca="false">IF(RIGHT(B243,10)="(DELETED) ","◄","")</f>
        <v/>
      </c>
      <c r="D243" s="26" t="s">
        <v>667</v>
      </c>
      <c r="E243" s="26"/>
      <c r="F243" s="26"/>
      <c r="G243" s="17"/>
      <c r="H243" s="11"/>
      <c r="I243" s="27"/>
      <c r="J243" s="21"/>
      <c r="K243" s="21"/>
    </row>
    <row r="244" customFormat="false" ht="12.8" hidden="false" customHeight="false" outlineLevel="0" collapsed="false">
      <c r="A244" s="7" t="s">
        <v>668</v>
      </c>
      <c r="B244" s="7" t="s">
        <v>669</v>
      </c>
      <c r="C244" s="6" t="str">
        <f aca="false">IF(RIGHT(B244,10)="(DELETED) ","◄","")</f>
        <v/>
      </c>
      <c r="D244" s="26" t="s">
        <v>670</v>
      </c>
      <c r="E244" s="26"/>
      <c r="F244" s="26"/>
      <c r="G244" s="17"/>
      <c r="H244" s="11"/>
      <c r="I244" s="27"/>
      <c r="J244" s="21"/>
      <c r="K244" s="21"/>
    </row>
    <row r="245" customFormat="false" ht="12.8" hidden="false" customHeight="false" outlineLevel="0" collapsed="false">
      <c r="A245" s="7" t="s">
        <v>671</v>
      </c>
      <c r="B245" s="7" t="s">
        <v>672</v>
      </c>
      <c r="C245" s="6" t="str">
        <f aca="false">IF(RIGHT(B245,10)="(DELETED) ","◄","")</f>
        <v/>
      </c>
      <c r="D245" s="26"/>
      <c r="E245" s="26" t="s">
        <v>673</v>
      </c>
      <c r="F245" s="26"/>
      <c r="G245" s="17"/>
      <c r="H245" s="11"/>
      <c r="I245" s="27"/>
      <c r="J245" s="21"/>
      <c r="K245" s="21"/>
    </row>
    <row r="246" customFormat="false" ht="12.8" hidden="false" customHeight="false" outlineLevel="0" collapsed="false">
      <c r="A246" s="7" t="s">
        <v>674</v>
      </c>
      <c r="B246" s="7" t="s">
        <v>675</v>
      </c>
      <c r="C246" s="6" t="str">
        <f aca="false">IF(RIGHT(B246,10)="(DELETED) ","◄","")</f>
        <v/>
      </c>
      <c r="D246" s="26"/>
      <c r="E246" s="26" t="s">
        <v>676</v>
      </c>
      <c r="F246" s="26"/>
      <c r="G246" s="17"/>
      <c r="H246" s="11"/>
      <c r="I246" s="27"/>
      <c r="J246" s="21"/>
      <c r="K246" s="21"/>
    </row>
    <row r="247" customFormat="false" ht="12.8" hidden="false" customHeight="false" outlineLevel="0" collapsed="false">
      <c r="A247" s="7" t="s">
        <v>677</v>
      </c>
      <c r="B247" s="7" t="s">
        <v>678</v>
      </c>
      <c r="C247" s="6" t="str">
        <f aca="false">IF(RIGHT(B247,10)="(DELETED) ","◄","")</f>
        <v/>
      </c>
      <c r="D247" s="26"/>
      <c r="E247" s="26" t="s">
        <v>679</v>
      </c>
      <c r="F247" s="26"/>
      <c r="G247" s="17"/>
      <c r="H247" s="11"/>
      <c r="I247" s="27"/>
      <c r="J247" s="21"/>
      <c r="K247" s="21"/>
    </row>
    <row r="248" customFormat="false" ht="12.8" hidden="false" customHeight="false" outlineLevel="0" collapsed="false">
      <c r="A248" s="7" t="s">
        <v>680</v>
      </c>
      <c r="B248" s="7" t="s">
        <v>681</v>
      </c>
      <c r="C248" s="6" t="str">
        <f aca="false">IF(RIGHT(B248,10)="(DELETED) ","◄","")</f>
        <v/>
      </c>
      <c r="D248" s="26"/>
      <c r="E248" s="26" t="s">
        <v>682</v>
      </c>
      <c r="F248" s="26"/>
      <c r="G248" s="17"/>
      <c r="H248" s="11"/>
      <c r="I248" s="27"/>
      <c r="J248" s="21"/>
      <c r="K248" s="21"/>
    </row>
    <row r="249" customFormat="false" ht="12.8" hidden="false" customHeight="false" outlineLevel="0" collapsed="false">
      <c r="A249" s="7" t="s">
        <v>683</v>
      </c>
      <c r="B249" s="7" t="s">
        <v>684</v>
      </c>
      <c r="C249" s="6" t="str">
        <f aca="false">IF(RIGHT(B249,10)="(DELETED) ","◄","")</f>
        <v/>
      </c>
      <c r="D249" s="26" t="s">
        <v>685</v>
      </c>
      <c r="E249" s="26"/>
      <c r="F249" s="26"/>
      <c r="G249" s="17"/>
      <c r="H249" s="11"/>
      <c r="I249" s="27"/>
      <c r="J249" s="21"/>
      <c r="K249" s="21"/>
    </row>
    <row r="250" customFormat="false" ht="12.8" hidden="false" customHeight="false" outlineLevel="0" collapsed="false">
      <c r="A250" s="7" t="s">
        <v>686</v>
      </c>
      <c r="B250" s="7" t="s">
        <v>687</v>
      </c>
      <c r="C250" s="6" t="str">
        <f aca="false">IF(RIGHT(B250,10)="(DELETED) ","◄","")</f>
        <v/>
      </c>
      <c r="D250" s="26"/>
      <c r="E250" s="26" t="s">
        <v>688</v>
      </c>
      <c r="F250" s="26"/>
      <c r="G250" s="17"/>
      <c r="H250" s="11"/>
      <c r="I250" s="27"/>
      <c r="J250" s="21"/>
      <c r="K250" s="21"/>
    </row>
    <row r="251" customFormat="false" ht="12.8" hidden="false" customHeight="false" outlineLevel="0" collapsed="false">
      <c r="A251" s="7" t="s">
        <v>689</v>
      </c>
      <c r="B251" s="7" t="s">
        <v>690</v>
      </c>
      <c r="C251" s="6" t="str">
        <f aca="false">IF(RIGHT(B251,10)="(DELETED) ","◄","")</f>
        <v/>
      </c>
      <c r="D251" s="26"/>
      <c r="E251" s="26" t="s">
        <v>691</v>
      </c>
      <c r="F251" s="26"/>
      <c r="G251" s="17"/>
      <c r="H251" s="11"/>
      <c r="I251" s="27"/>
      <c r="J251" s="21"/>
      <c r="K251" s="21"/>
    </row>
    <row r="252" customFormat="false" ht="12.8" hidden="false" customHeight="false" outlineLevel="0" collapsed="false">
      <c r="A252" s="7" t="s">
        <v>692</v>
      </c>
      <c r="B252" s="7" t="s">
        <v>693</v>
      </c>
      <c r="C252" s="6" t="str">
        <f aca="false">IF(RIGHT(B252,10)="(DELETED) ","◄","")</f>
        <v/>
      </c>
      <c r="D252" s="26" t="s">
        <v>694</v>
      </c>
      <c r="E252" s="26"/>
      <c r="F252" s="26"/>
      <c r="G252" s="17"/>
      <c r="H252" s="11"/>
      <c r="I252" s="27"/>
      <c r="J252" s="21"/>
      <c r="K252" s="21"/>
    </row>
    <row r="253" customFormat="false" ht="12.8" hidden="false" customHeight="false" outlineLevel="0" collapsed="false">
      <c r="A253" s="7"/>
      <c r="B253" s="7" t="s">
        <v>695</v>
      </c>
      <c r="C253" s="6" t="str">
        <f aca="false">IF(RIGHT(B253,10)="(DELETED) ","◄","")</f>
        <v>◄</v>
      </c>
      <c r="D253" s="26"/>
      <c r="E253" s="26"/>
      <c r="F253" s="26"/>
      <c r="G253" s="17"/>
      <c r="H253" s="11"/>
      <c r="I253" s="27"/>
      <c r="J253" s="21"/>
      <c r="K253" s="21"/>
    </row>
    <row r="254" customFormat="false" ht="12.8" hidden="false" customHeight="false" outlineLevel="0" collapsed="false">
      <c r="A254" s="7"/>
      <c r="B254" s="7" t="s">
        <v>696</v>
      </c>
      <c r="C254" s="6" t="str">
        <f aca="false">IF(RIGHT(B254,10)="(DELETED) ","◄","")</f>
        <v>◄</v>
      </c>
      <c r="D254" s="26"/>
      <c r="E254" s="26"/>
      <c r="F254" s="26"/>
      <c r="G254" s="17"/>
      <c r="H254" s="11"/>
      <c r="I254" s="27"/>
      <c r="J254" s="21"/>
      <c r="K254" s="21"/>
    </row>
    <row r="255" customFormat="false" ht="12.8" hidden="false" customHeight="false" outlineLevel="0" collapsed="false">
      <c r="A255" s="7" t="s">
        <v>229</v>
      </c>
      <c r="B255" s="7" t="s">
        <v>697</v>
      </c>
      <c r="C255" s="6" t="str">
        <f aca="false">IF(RIGHT(B255,10)="(DELETED) ","◄","")</f>
        <v/>
      </c>
      <c r="D255" s="26" t="s">
        <v>698</v>
      </c>
      <c r="E255" s="26"/>
      <c r="F255" s="26"/>
      <c r="G255" s="17"/>
      <c r="H255" s="11"/>
      <c r="I255" s="27"/>
      <c r="J255" s="21"/>
      <c r="K255" s="21"/>
    </row>
    <row r="256" customFormat="false" ht="12.8" hidden="false" customHeight="false" outlineLevel="0" collapsed="false">
      <c r="A256" s="7" t="s">
        <v>699</v>
      </c>
      <c r="B256" s="7" t="s">
        <v>700</v>
      </c>
      <c r="C256" s="6" t="str">
        <f aca="false">IF(RIGHT(B256,10)="(DELETED) ","◄","")</f>
        <v/>
      </c>
      <c r="D256" s="26" t="s">
        <v>701</v>
      </c>
      <c r="E256" s="26"/>
      <c r="F256" s="26"/>
      <c r="G256" s="17"/>
      <c r="H256" s="11"/>
      <c r="I256" s="27"/>
      <c r="J256" s="21"/>
      <c r="K256" s="21"/>
    </row>
    <row r="257" customFormat="false" ht="12.8" hidden="false" customHeight="false" outlineLevel="0" collapsed="false">
      <c r="A257" s="7" t="s">
        <v>702</v>
      </c>
      <c r="B257" s="7" t="s">
        <v>703</v>
      </c>
      <c r="C257" s="6" t="str">
        <f aca="false">IF(RIGHT(B257,10)="(DELETED) ","◄","")</f>
        <v/>
      </c>
      <c r="D257" s="26"/>
      <c r="E257" s="26" t="s">
        <v>704</v>
      </c>
      <c r="F257" s="26"/>
      <c r="G257" s="17"/>
      <c r="H257" s="11"/>
      <c r="I257" s="27"/>
      <c r="J257" s="21"/>
      <c r="K257" s="21"/>
    </row>
    <row r="258" customFormat="false" ht="12.8" hidden="false" customHeight="false" outlineLevel="0" collapsed="false">
      <c r="A258" s="7"/>
      <c r="B258" s="7" t="s">
        <v>705</v>
      </c>
      <c r="C258" s="6" t="str">
        <f aca="false">IF(RIGHT(B258,10)="(DELETED) ","◄","")</f>
        <v>◄</v>
      </c>
      <c r="D258" s="26"/>
      <c r="E258" s="26"/>
      <c r="F258" s="26"/>
      <c r="G258" s="17"/>
      <c r="H258" s="11"/>
      <c r="I258" s="27"/>
      <c r="J258" s="21"/>
      <c r="K258" s="21"/>
    </row>
    <row r="259" customFormat="false" ht="12.8" hidden="false" customHeight="false" outlineLevel="0" collapsed="false">
      <c r="A259" s="7" t="s">
        <v>706</v>
      </c>
      <c r="B259" s="7" t="s">
        <v>707</v>
      </c>
      <c r="C259" s="6" t="str">
        <f aca="false">IF(RIGHT(B259,10)="(DELETED) ","◄","")</f>
        <v/>
      </c>
      <c r="D259" s="26" t="s">
        <v>708</v>
      </c>
      <c r="E259" s="26"/>
      <c r="F259" s="26"/>
      <c r="G259" s="17"/>
      <c r="H259" s="11"/>
      <c r="I259" s="27"/>
      <c r="J259" s="21"/>
      <c r="K259" s="21"/>
    </row>
    <row r="260" customFormat="false" ht="12.8" hidden="false" customHeight="false" outlineLevel="0" collapsed="false">
      <c r="A260" s="7" t="s">
        <v>709</v>
      </c>
      <c r="B260" s="7" t="s">
        <v>710</v>
      </c>
      <c r="C260" s="6" t="str">
        <f aca="false">IF(RIGHT(B260,10)="(DELETED) ","◄","")</f>
        <v/>
      </c>
      <c r="D260" s="26"/>
      <c r="E260" s="26" t="s">
        <v>711</v>
      </c>
      <c r="F260" s="26"/>
      <c r="G260" s="17"/>
      <c r="H260" s="11"/>
      <c r="I260" s="27"/>
      <c r="J260" s="21"/>
      <c r="K260" s="21"/>
    </row>
    <row r="261" customFormat="false" ht="12.8" hidden="false" customHeight="false" outlineLevel="0" collapsed="false">
      <c r="A261" s="7" t="s">
        <v>712</v>
      </c>
      <c r="B261" s="7" t="s">
        <v>713</v>
      </c>
      <c r="C261" s="6" t="str">
        <f aca="false">IF(RIGHT(B261,10)="(DELETED) ","◄","")</f>
        <v/>
      </c>
      <c r="D261" s="26" t="s">
        <v>714</v>
      </c>
      <c r="E261" s="26"/>
      <c r="F261" s="26"/>
      <c r="G261" s="17"/>
      <c r="H261" s="11"/>
      <c r="I261" s="27"/>
      <c r="J261" s="21"/>
      <c r="K261" s="21"/>
    </row>
    <row r="262" customFormat="false" ht="12.8" hidden="false" customHeight="false" outlineLevel="0" collapsed="false">
      <c r="A262" s="7" t="s">
        <v>715</v>
      </c>
      <c r="B262" s="7" t="s">
        <v>716</v>
      </c>
      <c r="C262" s="6" t="str">
        <f aca="false">IF(RIGHT(B262,10)="(DELETED) ","◄","")</f>
        <v/>
      </c>
      <c r="D262" s="26" t="s">
        <v>717</v>
      </c>
      <c r="E262" s="26"/>
      <c r="F262" s="26"/>
      <c r="G262" s="17"/>
      <c r="H262" s="11"/>
      <c r="I262" s="27"/>
      <c r="J262" s="21"/>
      <c r="K262" s="21"/>
    </row>
    <row r="263" customFormat="false" ht="12.8" hidden="false" customHeight="false" outlineLevel="0" collapsed="false">
      <c r="A263" s="7" t="s">
        <v>718</v>
      </c>
      <c r="B263" s="7" t="s">
        <v>719</v>
      </c>
      <c r="C263" s="6" t="str">
        <f aca="false">IF(RIGHT(B263,10)="(DELETED) ","◄","")</f>
        <v/>
      </c>
      <c r="D263" s="26"/>
      <c r="E263" s="26" t="s">
        <v>720</v>
      </c>
      <c r="F263" s="26"/>
      <c r="G263" s="17"/>
      <c r="H263" s="11"/>
      <c r="I263" s="27"/>
      <c r="J263" s="21"/>
      <c r="K263" s="21"/>
    </row>
    <row r="264" customFormat="false" ht="12.8" hidden="false" customHeight="false" outlineLevel="0" collapsed="false">
      <c r="A264" s="7" t="s">
        <v>721</v>
      </c>
      <c r="B264" s="7" t="s">
        <v>722</v>
      </c>
      <c r="C264" s="6" t="str">
        <f aca="false">IF(RIGHT(B264,10)="(DELETED) ","◄","")</f>
        <v/>
      </c>
      <c r="D264" s="26"/>
      <c r="E264" s="26" t="s">
        <v>723</v>
      </c>
      <c r="F264" s="30"/>
      <c r="G264" s="31"/>
      <c r="H264" s="11"/>
      <c r="I264" s="27"/>
      <c r="J264" s="21"/>
      <c r="K264" s="21"/>
    </row>
    <row r="265" customFormat="false" ht="12.8" hidden="false" customHeight="false" outlineLevel="0" collapsed="false">
      <c r="A265" s="7" t="s">
        <v>724</v>
      </c>
      <c r="B265" s="7" t="s">
        <v>725</v>
      </c>
      <c r="C265" s="6" t="str">
        <f aca="false">IF(RIGHT(B265,10)="(DELETED) ","◄","")</f>
        <v/>
      </c>
      <c r="D265" s="26"/>
      <c r="E265" s="26" t="s">
        <v>726</v>
      </c>
      <c r="F265" s="30"/>
      <c r="G265" s="31"/>
      <c r="H265" s="11"/>
      <c r="I265" s="27"/>
      <c r="J265" s="21"/>
      <c r="K265" s="21"/>
    </row>
    <row r="266" customFormat="false" ht="12.8" hidden="false" customHeight="false" outlineLevel="0" collapsed="false">
      <c r="A266" s="7" t="s">
        <v>727</v>
      </c>
      <c r="B266" s="7" t="s">
        <v>728</v>
      </c>
      <c r="C266" s="6" t="str">
        <f aca="false">IF(RIGHT(B266,10)="(DELETED) ","◄","")</f>
        <v/>
      </c>
      <c r="D266" s="26" t="s">
        <v>729</v>
      </c>
      <c r="E266" s="26"/>
      <c r="F266" s="26"/>
      <c r="G266" s="17"/>
      <c r="H266" s="11"/>
      <c r="I266" s="27"/>
      <c r="J266" s="21"/>
      <c r="K266" s="21"/>
    </row>
    <row r="267" customFormat="false" ht="12.8" hidden="false" customHeight="false" outlineLevel="0" collapsed="false">
      <c r="A267" s="7" t="s">
        <v>730</v>
      </c>
      <c r="B267" s="7" t="s">
        <v>731</v>
      </c>
      <c r="C267" s="6" t="str">
        <f aca="false">IF(RIGHT(B267,10)="(DELETED) ","◄","")</f>
        <v/>
      </c>
      <c r="D267" s="26" t="s">
        <v>732</v>
      </c>
      <c r="E267" s="26"/>
      <c r="F267" s="26"/>
      <c r="G267" s="17"/>
      <c r="H267" s="11"/>
      <c r="I267" s="27"/>
      <c r="J267" s="21"/>
      <c r="K267" s="21"/>
    </row>
    <row r="268" customFormat="false" ht="12.8" hidden="false" customHeight="false" outlineLevel="0" collapsed="false">
      <c r="A268" s="7" t="s">
        <v>649</v>
      </c>
      <c r="B268" s="7" t="s">
        <v>733</v>
      </c>
      <c r="C268" s="6" t="str">
        <f aca="false">IF(RIGHT(B268,10)="(DELETED) ","◄","")</f>
        <v/>
      </c>
      <c r="D268" s="26"/>
      <c r="E268" s="26" t="s">
        <v>734</v>
      </c>
      <c r="F268" s="26"/>
      <c r="G268" s="17"/>
      <c r="H268" s="11"/>
      <c r="I268" s="27"/>
      <c r="J268" s="21"/>
      <c r="K268" s="21"/>
    </row>
    <row r="269" customFormat="false" ht="12.8" hidden="false" customHeight="false" outlineLevel="0" collapsed="false">
      <c r="A269" s="7"/>
      <c r="B269" s="7" t="s">
        <v>735</v>
      </c>
      <c r="C269" s="6" t="str">
        <f aca="false">IF(RIGHT(B269,10)="(DELETED) ","◄","")</f>
        <v>◄</v>
      </c>
      <c r="D269" s="26"/>
      <c r="E269" s="26"/>
      <c r="F269" s="26"/>
      <c r="G269" s="17"/>
      <c r="H269" s="11"/>
      <c r="I269" s="27"/>
      <c r="J269" s="21"/>
      <c r="K269" s="21"/>
    </row>
    <row r="270" customFormat="false" ht="12.8" hidden="false" customHeight="false" outlineLevel="0" collapsed="false">
      <c r="A270" s="7"/>
      <c r="B270" s="7" t="s">
        <v>736</v>
      </c>
      <c r="C270" s="6" t="str">
        <f aca="false">IF(RIGHT(B270,10)="(DELETED) ","◄","")</f>
        <v>◄</v>
      </c>
      <c r="D270" s="26"/>
      <c r="E270" s="26"/>
      <c r="F270" s="26"/>
      <c r="G270" s="17"/>
      <c r="H270" s="11"/>
      <c r="I270" s="27"/>
      <c r="J270" s="21"/>
      <c r="K270" s="21"/>
    </row>
    <row r="271" customFormat="false" ht="12.8" hidden="false" customHeight="false" outlineLevel="0" collapsed="false">
      <c r="A271" s="7" t="s">
        <v>737</v>
      </c>
      <c r="B271" s="7" t="s">
        <v>738</v>
      </c>
      <c r="C271" s="6" t="str">
        <f aca="false">IF(RIGHT(B271,10)="(DELETED) ","◄","")</f>
        <v/>
      </c>
      <c r="D271" s="26"/>
      <c r="E271" s="26" t="s">
        <v>739</v>
      </c>
      <c r="F271" s="26"/>
      <c r="G271" s="17"/>
      <c r="H271" s="11"/>
      <c r="I271" s="27"/>
      <c r="J271" s="21"/>
      <c r="K271" s="21"/>
    </row>
    <row r="272" customFormat="false" ht="12.8" hidden="false" customHeight="false" outlineLevel="0" collapsed="false">
      <c r="A272" s="7" t="s">
        <v>740</v>
      </c>
      <c r="B272" s="7" t="s">
        <v>741</v>
      </c>
      <c r="C272" s="6" t="str">
        <f aca="false">IF(RIGHT(B272,10)="(DELETED) ","◄","")</f>
        <v/>
      </c>
      <c r="D272" s="26"/>
      <c r="E272" s="26" t="s">
        <v>742</v>
      </c>
      <c r="F272" s="26"/>
      <c r="G272" s="17"/>
      <c r="H272" s="11"/>
      <c r="I272" s="27"/>
      <c r="J272" s="21"/>
      <c r="K272" s="21"/>
    </row>
    <row r="273" customFormat="false" ht="12.8" hidden="false" customHeight="false" outlineLevel="0" collapsed="false">
      <c r="A273" s="7" t="s">
        <v>743</v>
      </c>
      <c r="B273" s="7" t="s">
        <v>744</v>
      </c>
      <c r="C273" s="6" t="str">
        <f aca="false">IF(RIGHT(B273,10)="(DELETED) ","◄","")</f>
        <v/>
      </c>
      <c r="D273" s="26"/>
      <c r="E273" s="26" t="s">
        <v>745</v>
      </c>
      <c r="F273" s="26"/>
      <c r="G273" s="17"/>
      <c r="H273" s="11"/>
      <c r="I273" s="27"/>
      <c r="J273" s="21"/>
      <c r="K273" s="21"/>
    </row>
    <row r="274" customFormat="false" ht="12.8" hidden="false" customHeight="false" outlineLevel="0" collapsed="false">
      <c r="A274" s="7" t="s">
        <v>746</v>
      </c>
      <c r="B274" s="7" t="s">
        <v>747</v>
      </c>
      <c r="C274" s="6" t="str">
        <f aca="false">IF(RIGHT(B274,10)="(DELETED) ","◄","")</f>
        <v/>
      </c>
      <c r="D274" s="26"/>
      <c r="E274" s="26" t="s">
        <v>748</v>
      </c>
      <c r="F274" s="26"/>
      <c r="G274" s="17"/>
      <c r="H274" s="28"/>
      <c r="I274" s="27"/>
      <c r="J274" s="21"/>
      <c r="K274" s="21"/>
    </row>
    <row r="275" customFormat="false" ht="12.8" hidden="false" customHeight="false" outlineLevel="0" collapsed="false">
      <c r="A275" s="7"/>
      <c r="B275" s="7" t="s">
        <v>749</v>
      </c>
      <c r="C275" s="6" t="str">
        <f aca="false">IF(RIGHT(B275,10)="(DELETED) ","◄","")</f>
        <v>◄</v>
      </c>
      <c r="D275" s="26"/>
      <c r="E275" s="26"/>
      <c r="F275" s="26"/>
      <c r="G275" s="17"/>
      <c r="H275" s="11"/>
      <c r="I275" s="27"/>
      <c r="J275" s="21"/>
      <c r="K275" s="21"/>
    </row>
    <row r="276" customFormat="false" ht="12.8" hidden="false" customHeight="false" outlineLevel="0" collapsed="false">
      <c r="A276" s="7" t="s">
        <v>750</v>
      </c>
      <c r="B276" s="7" t="s">
        <v>751</v>
      </c>
      <c r="C276" s="6" t="str">
        <f aca="false">IF(RIGHT(B276,10)="(DELETED) ","◄","")</f>
        <v/>
      </c>
      <c r="D276" s="26"/>
      <c r="E276" s="26" t="s">
        <v>752</v>
      </c>
      <c r="F276" s="26"/>
      <c r="G276" s="17"/>
      <c r="H276" s="11"/>
      <c r="I276" s="27"/>
      <c r="J276" s="21"/>
      <c r="K276" s="21"/>
    </row>
    <row r="277" customFormat="false" ht="12.8" hidden="false" customHeight="false" outlineLevel="0" collapsed="false">
      <c r="A277" s="7" t="s">
        <v>753</v>
      </c>
      <c r="B277" s="7" t="s">
        <v>754</v>
      </c>
      <c r="C277" s="6" t="str">
        <f aca="false">IF(RIGHT(B277,10)="(DELETED) ","◄","")</f>
        <v/>
      </c>
      <c r="D277" s="26" t="s">
        <v>755</v>
      </c>
      <c r="E277" s="26"/>
      <c r="F277" s="26"/>
      <c r="G277" s="17"/>
      <c r="H277" s="11"/>
      <c r="I277" s="27"/>
      <c r="J277" s="21"/>
      <c r="K277" s="21"/>
    </row>
    <row r="278" customFormat="false" ht="12.8" hidden="false" customHeight="false" outlineLevel="0" collapsed="false">
      <c r="A278" s="7" t="s">
        <v>756</v>
      </c>
      <c r="B278" s="7" t="s">
        <v>757</v>
      </c>
      <c r="C278" s="6" t="str">
        <f aca="false">IF(RIGHT(B278,10)="(DELETED) ","◄","")</f>
        <v/>
      </c>
      <c r="D278" s="26"/>
      <c r="E278" s="26" t="s">
        <v>758</v>
      </c>
      <c r="F278" s="26"/>
      <c r="G278" s="17"/>
      <c r="H278" s="11"/>
      <c r="I278" s="27"/>
      <c r="J278" s="21"/>
      <c r="K278" s="21"/>
    </row>
    <row r="279" customFormat="false" ht="12.8" hidden="false" customHeight="false" outlineLevel="0" collapsed="false">
      <c r="A279" s="7"/>
      <c r="B279" s="7" t="s">
        <v>759</v>
      </c>
      <c r="C279" s="6" t="str">
        <f aca="false">IF(RIGHT(B279,10)="(DELETED) ","◄","")</f>
        <v>◄</v>
      </c>
      <c r="D279" s="26" t="s">
        <v>760</v>
      </c>
      <c r="E279" s="26"/>
      <c r="F279" s="26"/>
      <c r="G279" s="17"/>
      <c r="H279" s="11"/>
      <c r="I279" s="27"/>
      <c r="J279" s="21"/>
      <c r="K279" s="21"/>
    </row>
    <row r="280" customFormat="false" ht="12.8" hidden="false" customHeight="false" outlineLevel="0" collapsed="false">
      <c r="A280" s="7" t="s">
        <v>761</v>
      </c>
      <c r="B280" s="7" t="s">
        <v>762</v>
      </c>
      <c r="C280" s="6" t="str">
        <f aca="false">IF(RIGHT(B280,10)="(DELETED) ","◄","")</f>
        <v/>
      </c>
      <c r="D280" s="26" t="s">
        <v>763</v>
      </c>
      <c r="E280" s="26"/>
      <c r="F280" s="26"/>
      <c r="G280" s="17"/>
      <c r="H280" s="11"/>
      <c r="I280" s="27"/>
      <c r="J280" s="21"/>
      <c r="K280" s="21"/>
    </row>
    <row r="281" customFormat="false" ht="12.8" hidden="false" customHeight="false" outlineLevel="0" collapsed="false">
      <c r="A281" s="7"/>
      <c r="B281" s="7" t="s">
        <v>764</v>
      </c>
      <c r="C281" s="6" t="str">
        <f aca="false">IF(RIGHT(B281,10)="(DELETED) ","◄","")</f>
        <v>◄</v>
      </c>
      <c r="D281" s="26"/>
      <c r="E281" s="26"/>
      <c r="F281" s="26"/>
      <c r="G281" s="17"/>
      <c r="H281" s="11"/>
      <c r="I281" s="27"/>
      <c r="J281" s="21"/>
      <c r="K281" s="21"/>
    </row>
    <row r="282" customFormat="false" ht="12.8" hidden="false" customHeight="false" outlineLevel="0" collapsed="false">
      <c r="A282" s="7"/>
      <c r="B282" s="7" t="s">
        <v>765</v>
      </c>
      <c r="C282" s="6" t="str">
        <f aca="false">IF(RIGHT(B282,10)="(DELETED) ","◄","")</f>
        <v>◄</v>
      </c>
      <c r="D282" s="26"/>
      <c r="E282" s="26"/>
      <c r="F282" s="26"/>
      <c r="G282" s="17"/>
      <c r="H282" s="11"/>
      <c r="I282" s="27"/>
      <c r="J282" s="21"/>
      <c r="K282" s="21"/>
    </row>
    <row r="283" customFormat="false" ht="12.8" hidden="false" customHeight="false" outlineLevel="0" collapsed="false">
      <c r="A283" s="7" t="s">
        <v>766</v>
      </c>
      <c r="B283" s="7" t="s">
        <v>767</v>
      </c>
      <c r="C283" s="6" t="str">
        <f aca="false">IF(RIGHT(B283,10)="(DELETED) ","◄","")</f>
        <v/>
      </c>
      <c r="D283" s="26" t="s">
        <v>768</v>
      </c>
      <c r="E283" s="26"/>
      <c r="F283" s="26"/>
      <c r="G283" s="17"/>
      <c r="H283" s="11"/>
      <c r="I283" s="27"/>
      <c r="J283" s="21"/>
      <c r="K283" s="21"/>
    </row>
    <row r="284" customFormat="false" ht="12.8" hidden="false" customHeight="false" outlineLevel="0" collapsed="false">
      <c r="A284" s="7" t="s">
        <v>167</v>
      </c>
      <c r="B284" s="7" t="s">
        <v>769</v>
      </c>
      <c r="C284" s="6" t="str">
        <f aca="false">IF(RIGHT(B284,10)="(DELETED) ","◄","")</f>
        <v/>
      </c>
      <c r="D284" s="26"/>
      <c r="E284" s="26"/>
      <c r="F284" s="26"/>
      <c r="G284" s="17"/>
      <c r="H284" s="11"/>
      <c r="I284" s="27"/>
      <c r="J284" s="21"/>
      <c r="K284" s="21"/>
    </row>
    <row r="285" customFormat="false" ht="12.8" hidden="false" customHeight="false" outlineLevel="0" collapsed="false">
      <c r="A285" s="7" t="s">
        <v>770</v>
      </c>
      <c r="B285" s="7" t="s">
        <v>771</v>
      </c>
      <c r="C285" s="6" t="str">
        <f aca="false">IF(RIGHT(B285,10)="(DELETED) ","◄","")</f>
        <v/>
      </c>
      <c r="D285" s="26" t="s">
        <v>772</v>
      </c>
      <c r="E285" s="26"/>
      <c r="F285" s="26"/>
      <c r="G285" s="17"/>
      <c r="H285" s="11"/>
      <c r="I285" s="27"/>
      <c r="J285" s="21"/>
      <c r="K285" s="21"/>
    </row>
    <row r="286" customFormat="false" ht="12.8" hidden="false" customHeight="false" outlineLevel="0" collapsed="false">
      <c r="A286" s="7" t="s">
        <v>317</v>
      </c>
      <c r="B286" s="7" t="s">
        <v>773</v>
      </c>
      <c r="C286" s="6" t="str">
        <f aca="false">IF(RIGHT(B286,10)="(DELETED) ","◄","")</f>
        <v/>
      </c>
      <c r="D286" s="26"/>
      <c r="E286" s="26" t="s">
        <v>774</v>
      </c>
      <c r="F286" s="26"/>
      <c r="G286" s="17"/>
      <c r="H286" s="11"/>
      <c r="I286" s="27"/>
      <c r="J286" s="21"/>
      <c r="K286" s="21"/>
    </row>
    <row r="287" customFormat="false" ht="12.8" hidden="false" customHeight="false" outlineLevel="0" collapsed="false">
      <c r="A287" s="7" t="s">
        <v>775</v>
      </c>
      <c r="B287" s="7" t="s">
        <v>776</v>
      </c>
      <c r="C287" s="6" t="str">
        <f aca="false">IF(RIGHT(B287,10)="(DELETED) ","◄","")</f>
        <v/>
      </c>
      <c r="D287" s="26" t="s">
        <v>777</v>
      </c>
      <c r="E287" s="26"/>
      <c r="F287" s="26"/>
      <c r="G287" s="17"/>
      <c r="H287" s="11"/>
      <c r="I287" s="27"/>
      <c r="J287" s="21"/>
      <c r="K287" s="21"/>
    </row>
    <row r="288" customFormat="false" ht="12.8" hidden="false" customHeight="false" outlineLevel="0" collapsed="false">
      <c r="A288" s="7" t="s">
        <v>778</v>
      </c>
      <c r="B288" s="7" t="s">
        <v>779</v>
      </c>
      <c r="C288" s="6" t="str">
        <f aca="false">IF(RIGHT(B288,10)="(DELETED) ","◄","")</f>
        <v/>
      </c>
      <c r="D288" s="26" t="s">
        <v>780</v>
      </c>
      <c r="E288" s="26"/>
      <c r="F288" s="26"/>
      <c r="G288" s="17"/>
      <c r="H288" s="11"/>
      <c r="I288" s="27"/>
      <c r="J288" s="21"/>
      <c r="K288" s="21"/>
    </row>
    <row r="289" customFormat="false" ht="12.8" hidden="false" customHeight="false" outlineLevel="0" collapsed="false">
      <c r="A289" s="7"/>
      <c r="B289" s="7" t="s">
        <v>781</v>
      </c>
      <c r="C289" s="6" t="str">
        <f aca="false">IF(RIGHT(B289,10)="(DELETED) ","◄","")</f>
        <v>◄</v>
      </c>
      <c r="D289" s="26"/>
      <c r="E289" s="26"/>
      <c r="F289" s="26"/>
      <c r="G289" s="17"/>
      <c r="H289" s="11"/>
      <c r="I289" s="27"/>
      <c r="J289" s="21"/>
      <c r="K289" s="21"/>
    </row>
    <row r="290" customFormat="false" ht="12.8" hidden="false" customHeight="false" outlineLevel="0" collapsed="false">
      <c r="A290" s="7" t="s">
        <v>782</v>
      </c>
      <c r="B290" s="7" t="s">
        <v>783</v>
      </c>
      <c r="C290" s="6" t="str">
        <f aca="false">IF(RIGHT(B290,10)="(DELETED) ","◄","")</f>
        <v/>
      </c>
      <c r="D290" s="26"/>
      <c r="E290" s="26"/>
      <c r="F290" s="26"/>
      <c r="G290" s="17"/>
      <c r="H290" s="11"/>
      <c r="I290" s="27"/>
      <c r="J290" s="21"/>
      <c r="K290" s="21"/>
    </row>
    <row r="291" customFormat="false" ht="12.8" hidden="false" customHeight="false" outlineLevel="0" collapsed="false">
      <c r="A291" s="7" t="s">
        <v>784</v>
      </c>
      <c r="B291" s="7" t="s">
        <v>785</v>
      </c>
      <c r="C291" s="6" t="str">
        <f aca="false">IF(RIGHT(B291,10)="(DELETED) ","◄","")</f>
        <v/>
      </c>
      <c r="D291" s="26"/>
      <c r="E291" s="26" t="s">
        <v>786</v>
      </c>
      <c r="F291" s="26"/>
      <c r="G291" s="17"/>
      <c r="H291" s="11"/>
      <c r="I291" s="27"/>
      <c r="J291" s="21"/>
      <c r="K291" s="21"/>
    </row>
    <row r="292" customFormat="false" ht="12.8" hidden="false" customHeight="false" outlineLevel="0" collapsed="false">
      <c r="A292" s="7" t="s">
        <v>787</v>
      </c>
      <c r="B292" s="7" t="s">
        <v>788</v>
      </c>
      <c r="C292" s="6" t="str">
        <f aca="false">IF(RIGHT(B292,10)="(DELETED) ","◄","")</f>
        <v/>
      </c>
      <c r="D292" s="26" t="s">
        <v>789</v>
      </c>
      <c r="E292" s="26"/>
      <c r="F292" s="26"/>
      <c r="G292" s="17"/>
      <c r="H292" s="11"/>
      <c r="I292" s="27"/>
      <c r="J292" s="21"/>
      <c r="K292" s="21"/>
    </row>
    <row r="293" customFormat="false" ht="12.8" hidden="false" customHeight="false" outlineLevel="0" collapsed="false">
      <c r="A293" s="7" t="s">
        <v>790</v>
      </c>
      <c r="B293" s="7" t="s">
        <v>791</v>
      </c>
      <c r="C293" s="6" t="str">
        <f aca="false">IF(RIGHT(B293,10)="(DELETED) ","◄","")</f>
        <v/>
      </c>
      <c r="D293" s="26"/>
      <c r="E293" s="26" t="s">
        <v>792</v>
      </c>
      <c r="F293" s="26"/>
      <c r="G293" s="17"/>
      <c r="H293" s="11"/>
      <c r="I293" s="27"/>
      <c r="J293" s="21"/>
      <c r="K293" s="21"/>
    </row>
    <row r="294" customFormat="false" ht="12.8" hidden="false" customHeight="false" outlineLevel="0" collapsed="false">
      <c r="A294" s="7" t="s">
        <v>793</v>
      </c>
      <c r="B294" s="7" t="s">
        <v>794</v>
      </c>
      <c r="C294" s="6"/>
      <c r="D294" s="26" t="s">
        <v>795</v>
      </c>
      <c r="E294" s="26"/>
      <c r="F294" s="26"/>
      <c r="G294" s="17"/>
      <c r="H294" s="11"/>
      <c r="I294" s="27"/>
      <c r="J294" s="21"/>
      <c r="K294" s="21"/>
    </row>
    <row r="295" customFormat="false" ht="12.8" hidden="false" customHeight="false" outlineLevel="0" collapsed="false">
      <c r="A295" s="7" t="s">
        <v>796</v>
      </c>
      <c r="B295" s="7" t="s">
        <v>797</v>
      </c>
      <c r="C295" s="6" t="str">
        <f aca="false">IF(RIGHT(B295,10)="(DELETED) ","◄","")</f>
        <v/>
      </c>
      <c r="D295" s="26"/>
      <c r="E295" s="26" t="s">
        <v>798</v>
      </c>
      <c r="F295" s="26"/>
      <c r="G295" s="17"/>
      <c r="H295" s="11"/>
      <c r="I295" s="27"/>
      <c r="J295" s="21"/>
      <c r="K295" s="21"/>
    </row>
    <row r="296" customFormat="false" ht="12.8" hidden="false" customHeight="false" outlineLevel="0" collapsed="false">
      <c r="A296" s="7" t="s">
        <v>799</v>
      </c>
      <c r="B296" s="7" t="s">
        <v>800</v>
      </c>
      <c r="C296" s="6" t="str">
        <f aca="false">IF(RIGHT(B296,10)="(DELETED) ","◄","")</f>
        <v/>
      </c>
      <c r="D296" s="26" t="s">
        <v>801</v>
      </c>
      <c r="E296" s="26"/>
      <c r="F296" s="26"/>
      <c r="G296" s="17"/>
      <c r="H296" s="11"/>
      <c r="I296" s="27"/>
      <c r="J296" s="21"/>
      <c r="K296" s="21"/>
    </row>
    <row r="297" customFormat="false" ht="12.8" hidden="false" customHeight="false" outlineLevel="0" collapsed="false">
      <c r="A297" s="7" t="s">
        <v>802</v>
      </c>
      <c r="B297" s="7" t="s">
        <v>803</v>
      </c>
      <c r="C297" s="6" t="str">
        <f aca="false">IF(RIGHT(B297,10)="(DELETED) ","◄","")</f>
        <v/>
      </c>
      <c r="D297" s="26"/>
      <c r="E297" s="26" t="s">
        <v>804</v>
      </c>
      <c r="F297" s="26"/>
      <c r="G297" s="17"/>
      <c r="H297" s="11"/>
      <c r="I297" s="27"/>
      <c r="J297" s="21"/>
      <c r="K297" s="21"/>
    </row>
    <row r="298" customFormat="false" ht="12.8" hidden="false" customHeight="false" outlineLevel="0" collapsed="false">
      <c r="A298" s="7" t="s">
        <v>805</v>
      </c>
      <c r="B298" s="7" t="s">
        <v>806</v>
      </c>
      <c r="C298" s="6" t="str">
        <f aca="false">IF(RIGHT(B298,10)="(DELETED) ","◄","")</f>
        <v/>
      </c>
      <c r="D298" s="26"/>
      <c r="E298" s="26" t="s">
        <v>807</v>
      </c>
      <c r="F298" s="26"/>
      <c r="G298" s="17"/>
      <c r="H298" s="11"/>
      <c r="I298" s="27"/>
      <c r="J298" s="21"/>
      <c r="K298" s="21"/>
    </row>
    <row r="299" customFormat="false" ht="12.8" hidden="false" customHeight="false" outlineLevel="0" collapsed="false">
      <c r="A299" s="7" t="s">
        <v>808</v>
      </c>
      <c r="B299" s="7" t="s">
        <v>809</v>
      </c>
      <c r="C299" s="6" t="str">
        <f aca="false">IF(RIGHT(B299,10)="(DELETED) ","◄","")</f>
        <v/>
      </c>
      <c r="D299" s="26"/>
      <c r="E299" s="26" t="s">
        <v>810</v>
      </c>
      <c r="F299" s="26"/>
      <c r="G299" s="17"/>
      <c r="H299" s="11"/>
      <c r="I299" s="27"/>
      <c r="J299" s="21"/>
      <c r="K299" s="21"/>
    </row>
    <row r="300" customFormat="false" ht="12.8" hidden="false" customHeight="false" outlineLevel="0" collapsed="false">
      <c r="A300" s="7" t="s">
        <v>811</v>
      </c>
      <c r="B300" s="7" t="s">
        <v>812</v>
      </c>
      <c r="C300" s="6" t="str">
        <f aca="false">IF(RIGHT(B300,10)="(DELETED) ","◄","")</f>
        <v/>
      </c>
      <c r="D300" s="26"/>
      <c r="E300" s="26" t="s">
        <v>813</v>
      </c>
      <c r="F300" s="26"/>
      <c r="G300" s="17"/>
      <c r="H300" s="11"/>
      <c r="I300" s="27"/>
      <c r="J300" s="21"/>
      <c r="K300" s="21"/>
    </row>
    <row r="301" customFormat="false" ht="12.8" hidden="false" customHeight="false" outlineLevel="0" collapsed="false">
      <c r="A301" s="7" t="s">
        <v>814</v>
      </c>
      <c r="B301" s="7" t="s">
        <v>815</v>
      </c>
      <c r="C301" s="6" t="str">
        <f aca="false">IF(RIGHT(B301,10)="(DELETED) ","◄","")</f>
        <v/>
      </c>
      <c r="D301" s="26"/>
      <c r="E301" s="26" t="s">
        <v>816</v>
      </c>
      <c r="F301" s="26"/>
      <c r="G301" s="17"/>
      <c r="H301" s="11"/>
      <c r="I301" s="27"/>
      <c r="J301" s="21"/>
      <c r="K301" s="21"/>
    </row>
    <row r="302" customFormat="false" ht="12.8" hidden="false" customHeight="false" outlineLevel="0" collapsed="false">
      <c r="A302" s="7" t="s">
        <v>817</v>
      </c>
      <c r="B302" s="7" t="s">
        <v>818</v>
      </c>
      <c r="C302" s="6" t="str">
        <f aca="false">IF(RIGHT(B302,10)="(DELETED) ","◄","")</f>
        <v/>
      </c>
      <c r="D302" s="26"/>
      <c r="E302" s="26" t="s">
        <v>819</v>
      </c>
      <c r="F302" s="26"/>
      <c r="G302" s="17"/>
      <c r="H302" s="11"/>
      <c r="I302" s="27"/>
      <c r="J302" s="21"/>
      <c r="K302" s="21"/>
    </row>
    <row r="303" customFormat="false" ht="12.8" hidden="false" customHeight="false" outlineLevel="0" collapsed="false">
      <c r="A303" s="7" t="s">
        <v>257</v>
      </c>
      <c r="B303" s="7" t="s">
        <v>820</v>
      </c>
      <c r="C303" s="6" t="str">
        <f aca="false">IF(RIGHT(B303,10)="(DELETED) ","◄","")</f>
        <v/>
      </c>
      <c r="D303" s="26"/>
      <c r="E303" s="26" t="s">
        <v>821</v>
      </c>
      <c r="F303" s="26"/>
      <c r="G303" s="17"/>
      <c r="H303" s="11"/>
      <c r="I303" s="27"/>
      <c r="J303" s="21"/>
      <c r="K303" s="21"/>
    </row>
    <row r="304" customFormat="false" ht="12.8" hidden="false" customHeight="false" outlineLevel="0" collapsed="false">
      <c r="A304" s="7"/>
      <c r="B304" s="7" t="s">
        <v>822</v>
      </c>
      <c r="C304" s="6" t="str">
        <f aca="false">IF(RIGHT(B304,10)="(DELETED) ","◄","")</f>
        <v>◄</v>
      </c>
      <c r="D304" s="26"/>
      <c r="E304" s="26"/>
      <c r="F304" s="26"/>
      <c r="G304" s="17"/>
      <c r="H304" s="11"/>
      <c r="I304" s="27"/>
      <c r="J304" s="21"/>
      <c r="K304" s="21"/>
    </row>
    <row r="305" customFormat="false" ht="12.8" hidden="false" customHeight="false" outlineLevel="0" collapsed="false">
      <c r="A305" s="7" t="s">
        <v>823</v>
      </c>
      <c r="B305" s="7" t="s">
        <v>824</v>
      </c>
      <c r="C305" s="6" t="str">
        <f aca="false">IF(RIGHT(B305,10)="(DELETED) ","◄","")</f>
        <v/>
      </c>
      <c r="D305" s="26" t="s">
        <v>825</v>
      </c>
      <c r="E305" s="26"/>
      <c r="F305" s="26"/>
      <c r="G305" s="17"/>
      <c r="H305" s="11"/>
      <c r="I305" s="27"/>
      <c r="J305" s="21"/>
      <c r="K305" s="21"/>
    </row>
    <row r="306" customFormat="false" ht="12.8" hidden="false" customHeight="false" outlineLevel="0" collapsed="false">
      <c r="A306" s="7"/>
      <c r="B306" s="7" t="s">
        <v>826</v>
      </c>
      <c r="C306" s="6" t="str">
        <f aca="false">IF(RIGHT(B306,10)="(DELETED) ","◄","")</f>
        <v>◄</v>
      </c>
      <c r="D306" s="26"/>
      <c r="E306" s="26"/>
      <c r="F306" s="26"/>
      <c r="G306" s="17"/>
      <c r="H306" s="11"/>
      <c r="I306" s="27"/>
      <c r="J306" s="21"/>
      <c r="K306" s="21"/>
    </row>
    <row r="307" customFormat="false" ht="12.8" hidden="false" customHeight="false" outlineLevel="0" collapsed="false">
      <c r="A307" s="7" t="s">
        <v>827</v>
      </c>
      <c r="B307" s="7" t="s">
        <v>828</v>
      </c>
      <c r="C307" s="6" t="str">
        <f aca="false">IF(RIGHT(B307,10)="(DELETED) ","◄","")</f>
        <v/>
      </c>
      <c r="D307" s="26"/>
      <c r="E307" s="26" t="s">
        <v>829</v>
      </c>
      <c r="F307" s="26"/>
      <c r="G307" s="17"/>
      <c r="H307" s="11"/>
      <c r="I307" s="27"/>
      <c r="J307" s="21"/>
      <c r="K307" s="21"/>
    </row>
    <row r="308" customFormat="false" ht="12.8" hidden="false" customHeight="false" outlineLevel="0" collapsed="false">
      <c r="A308" s="7" t="s">
        <v>830</v>
      </c>
      <c r="B308" s="7" t="s">
        <v>831</v>
      </c>
      <c r="C308" s="6" t="str">
        <f aca="false">IF(RIGHT(B308,10)="(DELETED) ","◄","")</f>
        <v/>
      </c>
      <c r="D308" s="26" t="s">
        <v>832</v>
      </c>
      <c r="E308" s="26"/>
      <c r="F308" s="26"/>
      <c r="G308" s="17"/>
      <c r="H308" s="11"/>
      <c r="I308" s="27"/>
      <c r="J308" s="21"/>
      <c r="K308" s="21"/>
    </row>
    <row r="309" customFormat="false" ht="12.8" hidden="false" customHeight="false" outlineLevel="0" collapsed="false">
      <c r="A309" s="7" t="s">
        <v>833</v>
      </c>
      <c r="B309" s="7" t="s">
        <v>834</v>
      </c>
      <c r="C309" s="6" t="str">
        <f aca="false">IF(RIGHT(B309,10)="(DELETED) ","◄","")</f>
        <v/>
      </c>
      <c r="D309" s="26"/>
      <c r="E309" s="26" t="s">
        <v>835</v>
      </c>
      <c r="F309" s="26"/>
      <c r="G309" s="17"/>
      <c r="H309" s="11"/>
      <c r="I309" s="27"/>
      <c r="J309" s="21"/>
      <c r="K309" s="21"/>
    </row>
    <row r="310" customFormat="false" ht="12.8" hidden="false" customHeight="false" outlineLevel="0" collapsed="false">
      <c r="A310" s="7" t="s">
        <v>836</v>
      </c>
      <c r="B310" s="7" t="s">
        <v>837</v>
      </c>
      <c r="C310" s="6" t="str">
        <f aca="false">IF(RIGHT(B310,10)="(DELETED) ","◄","")</f>
        <v/>
      </c>
      <c r="D310" s="26" t="s">
        <v>838</v>
      </c>
      <c r="E310" s="26"/>
      <c r="F310" s="26"/>
      <c r="G310" s="17"/>
      <c r="H310" s="11"/>
      <c r="I310" s="27"/>
      <c r="J310" s="21"/>
      <c r="K310" s="21"/>
    </row>
    <row r="311" customFormat="false" ht="12.8" hidden="false" customHeight="false" outlineLevel="0" collapsed="false">
      <c r="A311" s="7" t="s">
        <v>839</v>
      </c>
      <c r="B311" s="7" t="s">
        <v>840</v>
      </c>
      <c r="C311" s="6" t="str">
        <f aca="false">IF(RIGHT(B311,10)="(DELETED) ","◄","")</f>
        <v/>
      </c>
      <c r="D311" s="26" t="s">
        <v>841</v>
      </c>
      <c r="E311" s="26"/>
      <c r="F311" s="26"/>
      <c r="G311" s="17"/>
      <c r="H311" s="11"/>
      <c r="I311" s="27"/>
      <c r="J311" s="21"/>
      <c r="K311" s="21"/>
    </row>
    <row r="312" customFormat="false" ht="12.8" hidden="false" customHeight="false" outlineLevel="0" collapsed="false">
      <c r="A312" s="7" t="s">
        <v>842</v>
      </c>
      <c r="B312" s="7" t="s">
        <v>843</v>
      </c>
      <c r="C312" s="6" t="str">
        <f aca="false">IF(RIGHT(B312,10)="(DELETED) ","◄","")</f>
        <v/>
      </c>
      <c r="D312" s="26" t="s">
        <v>844</v>
      </c>
      <c r="E312" s="26"/>
      <c r="F312" s="26"/>
      <c r="G312" s="17"/>
      <c r="H312" s="11"/>
      <c r="I312" s="27"/>
      <c r="J312" s="21"/>
      <c r="K312" s="21"/>
    </row>
    <row r="313" customFormat="false" ht="12.8" hidden="false" customHeight="false" outlineLevel="0" collapsed="false">
      <c r="A313" s="7" t="s">
        <v>845</v>
      </c>
      <c r="B313" s="7" t="s">
        <v>846</v>
      </c>
      <c r="C313" s="6" t="str">
        <f aca="false">IF(RIGHT(B313,10)="(DELETED) ","◄","")</f>
        <v/>
      </c>
      <c r="D313" s="26" t="s">
        <v>847</v>
      </c>
      <c r="E313" s="26"/>
      <c r="F313" s="26"/>
      <c r="G313" s="17"/>
      <c r="H313" s="11"/>
      <c r="I313" s="27"/>
      <c r="J313" s="21"/>
      <c r="K313" s="21"/>
    </row>
    <row r="314" customFormat="false" ht="12.8" hidden="false" customHeight="false" outlineLevel="0" collapsed="false">
      <c r="A314" s="7" t="s">
        <v>848</v>
      </c>
      <c r="B314" s="7" t="s">
        <v>849</v>
      </c>
      <c r="C314" s="6" t="str">
        <f aca="false">IF(RIGHT(B314,10)="(DELETED) ","◄","")</f>
        <v/>
      </c>
      <c r="D314" s="26"/>
      <c r="E314" s="26" t="s">
        <v>850</v>
      </c>
      <c r="F314" s="26"/>
      <c r="G314" s="17"/>
      <c r="H314" s="11"/>
      <c r="I314" s="27"/>
      <c r="J314" s="21"/>
      <c r="K314" s="21"/>
    </row>
    <row r="315" customFormat="false" ht="12.8" hidden="false" customHeight="false" outlineLevel="0" collapsed="false">
      <c r="A315" s="7" t="s">
        <v>851</v>
      </c>
      <c r="B315" s="7" t="s">
        <v>852</v>
      </c>
      <c r="C315" s="6" t="str">
        <f aca="false">IF(RIGHT(B315,10)="(DELETED) ","◄","")</f>
        <v/>
      </c>
      <c r="D315" s="26"/>
      <c r="E315" s="26" t="s">
        <v>853</v>
      </c>
      <c r="F315" s="26"/>
      <c r="G315" s="17"/>
      <c r="H315" s="11"/>
      <c r="I315" s="27"/>
      <c r="J315" s="21"/>
      <c r="K315" s="21"/>
    </row>
    <row r="316" customFormat="false" ht="12.8" hidden="false" customHeight="false" outlineLevel="0" collapsed="false">
      <c r="A316" s="7" t="s">
        <v>854</v>
      </c>
      <c r="B316" s="7" t="s">
        <v>855</v>
      </c>
      <c r="C316" s="6" t="str">
        <f aca="false">IF(RIGHT(B316,10)="(DELETED) ","◄","")</f>
        <v/>
      </c>
      <c r="D316" s="26" t="s">
        <v>856</v>
      </c>
      <c r="E316" s="26"/>
      <c r="F316" s="26"/>
      <c r="G316" s="17"/>
      <c r="H316" s="11"/>
      <c r="I316" s="27"/>
      <c r="J316" s="21"/>
      <c r="K316" s="21"/>
    </row>
    <row r="317" customFormat="false" ht="12.8" hidden="false" customHeight="false" outlineLevel="0" collapsed="false">
      <c r="A317" s="7" t="s">
        <v>857</v>
      </c>
      <c r="B317" s="7" t="s">
        <v>858</v>
      </c>
      <c r="C317" s="6" t="str">
        <f aca="false">IF(RIGHT(B317,10)="(DELETED) ","◄","")</f>
        <v/>
      </c>
      <c r="D317" s="26" t="s">
        <v>859</v>
      </c>
      <c r="E317" s="26"/>
      <c r="F317" s="26"/>
      <c r="G317" s="17"/>
      <c r="H317" s="11"/>
      <c r="I317" s="27"/>
      <c r="J317" s="21"/>
      <c r="K317" s="21"/>
    </row>
    <row r="318" customFormat="false" ht="12.8" hidden="false" customHeight="false" outlineLevel="0" collapsed="false">
      <c r="A318" s="7" t="s">
        <v>860</v>
      </c>
      <c r="B318" s="7" t="s">
        <v>861</v>
      </c>
      <c r="C318" s="6" t="str">
        <f aca="false">IF(RIGHT(B318,10)="(DELETED) ","◄","")</f>
        <v/>
      </c>
      <c r="D318" s="26" t="s">
        <v>862</v>
      </c>
      <c r="E318" s="26"/>
      <c r="F318" s="26"/>
      <c r="G318" s="17"/>
      <c r="H318" s="11"/>
      <c r="I318" s="27"/>
      <c r="J318" s="21"/>
      <c r="K318" s="21"/>
    </row>
    <row r="319" customFormat="false" ht="12.8" hidden="false" customHeight="false" outlineLevel="0" collapsed="false">
      <c r="A319" s="7" t="s">
        <v>606</v>
      </c>
      <c r="B319" s="7" t="s">
        <v>863</v>
      </c>
      <c r="C319" s="6" t="str">
        <f aca="false">IF(RIGHT(B319,10)="(DELETED) ","◄","")</f>
        <v/>
      </c>
      <c r="D319" s="26" t="s">
        <v>864</v>
      </c>
      <c r="E319" s="26"/>
      <c r="F319" s="26"/>
      <c r="G319" s="17"/>
      <c r="H319" s="11"/>
      <c r="I319" s="27"/>
      <c r="J319" s="21"/>
      <c r="K319" s="21"/>
    </row>
    <row r="320" customFormat="false" ht="12.8" hidden="false" customHeight="false" outlineLevel="0" collapsed="false">
      <c r="A320" s="7" t="s">
        <v>323</v>
      </c>
      <c r="B320" s="7" t="s">
        <v>865</v>
      </c>
      <c r="C320" s="6" t="str">
        <f aca="false">IF(RIGHT(B320,10)="(DELETED) ","◄","")</f>
        <v/>
      </c>
      <c r="D320" s="26"/>
      <c r="E320" s="26"/>
      <c r="F320" s="26"/>
      <c r="G320" s="17"/>
      <c r="H320" s="11"/>
      <c r="I320" s="27"/>
      <c r="J320" s="21"/>
      <c r="K320" s="21"/>
    </row>
    <row r="321" customFormat="false" ht="12.8" hidden="false" customHeight="false" outlineLevel="0" collapsed="false">
      <c r="A321" s="7" t="s">
        <v>866</v>
      </c>
      <c r="B321" s="7" t="s">
        <v>867</v>
      </c>
      <c r="C321" s="6" t="str">
        <f aca="false">IF(RIGHT(B321,10)="(DELETED) ","◄","")</f>
        <v/>
      </c>
      <c r="D321" s="26"/>
      <c r="E321" s="26" t="s">
        <v>868</v>
      </c>
      <c r="F321" s="26"/>
      <c r="G321" s="17"/>
      <c r="H321" s="11"/>
      <c r="I321" s="27"/>
      <c r="J321" s="21"/>
      <c r="K321" s="21"/>
    </row>
    <row r="322" customFormat="false" ht="12.8" hidden="false" customHeight="false" outlineLevel="0" collapsed="false">
      <c r="A322" s="7" t="s">
        <v>869</v>
      </c>
      <c r="B322" s="7" t="s">
        <v>870</v>
      </c>
      <c r="C322" s="6" t="str">
        <f aca="false">IF(RIGHT(B322,10)="(DELETED) ","◄","")</f>
        <v/>
      </c>
      <c r="D322" s="26"/>
      <c r="E322" s="26" t="s">
        <v>871</v>
      </c>
      <c r="F322" s="26"/>
      <c r="G322" s="17"/>
      <c r="H322" s="28"/>
      <c r="I322" s="27"/>
      <c r="J322" s="21"/>
      <c r="K322" s="21"/>
    </row>
    <row r="323" customFormat="false" ht="12.8" hidden="false" customHeight="false" outlineLevel="0" collapsed="false">
      <c r="A323" s="7"/>
      <c r="B323" s="7" t="s">
        <v>872</v>
      </c>
      <c r="C323" s="6" t="str">
        <f aca="false">IF(RIGHT(B323,10)="(DELETED) ","◄","")</f>
        <v>◄</v>
      </c>
      <c r="D323" s="26"/>
      <c r="E323" s="26"/>
      <c r="F323" s="26"/>
      <c r="G323" s="17"/>
      <c r="H323" s="11"/>
      <c r="I323" s="27"/>
      <c r="J323" s="21"/>
      <c r="K323" s="21"/>
    </row>
    <row r="324" customFormat="false" ht="12.8" hidden="false" customHeight="false" outlineLevel="0" collapsed="false">
      <c r="A324" s="7" t="s">
        <v>873</v>
      </c>
      <c r="B324" s="7" t="s">
        <v>874</v>
      </c>
      <c r="C324" s="6" t="str">
        <f aca="false">IF(RIGHT(B324,10)="(DELETED) ","◄","")</f>
        <v/>
      </c>
      <c r="D324" s="26" t="s">
        <v>875</v>
      </c>
      <c r="E324" s="26"/>
      <c r="F324" s="26"/>
      <c r="G324" s="17"/>
      <c r="H324" s="11"/>
      <c r="I324" s="27"/>
      <c r="J324" s="21"/>
      <c r="K324" s="21"/>
    </row>
    <row r="325" customFormat="false" ht="12.8" hidden="false" customHeight="false" outlineLevel="0" collapsed="false">
      <c r="A325" s="7" t="s">
        <v>876</v>
      </c>
      <c r="B325" s="7" t="s">
        <v>877</v>
      </c>
      <c r="C325" s="6" t="str">
        <f aca="false">IF(RIGHT(B325,10)="(DELETED) ","◄","")</f>
        <v/>
      </c>
      <c r="D325" s="26"/>
      <c r="E325" s="26" t="s">
        <v>878</v>
      </c>
      <c r="F325" s="26"/>
      <c r="G325" s="17"/>
      <c r="H325" s="11"/>
      <c r="I325" s="27"/>
      <c r="J325" s="21"/>
      <c r="K325" s="21"/>
    </row>
    <row r="326" customFormat="false" ht="12.8" hidden="false" customHeight="false" outlineLevel="0" collapsed="false">
      <c r="A326" s="7"/>
      <c r="B326" s="7" t="s">
        <v>879</v>
      </c>
      <c r="C326" s="6" t="str">
        <f aca="false">IF(RIGHT(B326,10)="(DELETED) ","◄","")</f>
        <v>◄</v>
      </c>
      <c r="D326" s="26"/>
      <c r="E326" s="26"/>
      <c r="F326" s="26"/>
      <c r="G326" s="17"/>
      <c r="H326" s="11"/>
      <c r="I326" s="27"/>
      <c r="J326" s="21"/>
      <c r="K326" s="21"/>
    </row>
    <row r="327" customFormat="false" ht="12.8" hidden="false" customHeight="false" outlineLevel="0" collapsed="false">
      <c r="A327" s="7" t="s">
        <v>880</v>
      </c>
      <c r="B327" s="7" t="s">
        <v>881</v>
      </c>
      <c r="C327" s="6" t="str">
        <f aca="false">IF(RIGHT(B327,10)="(DELETED) ","◄","")</f>
        <v/>
      </c>
      <c r="D327" s="26"/>
      <c r="E327" s="26"/>
      <c r="F327" s="26"/>
      <c r="G327" s="17"/>
      <c r="H327" s="11"/>
      <c r="I327" s="27"/>
      <c r="J327" s="21"/>
      <c r="K327" s="21"/>
    </row>
    <row r="328" customFormat="false" ht="12.8" hidden="false" customHeight="false" outlineLevel="0" collapsed="false">
      <c r="A328" s="7" t="s">
        <v>882</v>
      </c>
      <c r="B328" s="7" t="s">
        <v>883</v>
      </c>
      <c r="C328" s="6" t="str">
        <f aca="false">IF(RIGHT(B328,10)="(DELETED) ","◄","")</f>
        <v/>
      </c>
      <c r="D328" s="26" t="s">
        <v>884</v>
      </c>
      <c r="E328" s="26"/>
      <c r="F328" s="26"/>
      <c r="G328" s="17"/>
      <c r="H328" s="11"/>
      <c r="I328" s="27"/>
      <c r="J328" s="21"/>
      <c r="K328" s="21"/>
    </row>
    <row r="329" customFormat="false" ht="12.8" hidden="false" customHeight="false" outlineLevel="0" collapsed="false">
      <c r="A329" s="7" t="s">
        <v>885</v>
      </c>
      <c r="B329" s="7" t="s">
        <v>886</v>
      </c>
      <c r="C329" s="6" t="str">
        <f aca="false">IF(RIGHT(B329,10)="(DELETED) ","◄","")</f>
        <v/>
      </c>
      <c r="D329" s="26" t="s">
        <v>887</v>
      </c>
      <c r="E329" s="26"/>
      <c r="F329" s="26"/>
      <c r="G329" s="17"/>
      <c r="H329" s="11"/>
      <c r="I329" s="27"/>
      <c r="J329" s="21"/>
      <c r="K329" s="21"/>
    </row>
    <row r="330" customFormat="false" ht="12.8" hidden="false" customHeight="false" outlineLevel="0" collapsed="false">
      <c r="A330" s="7" t="s">
        <v>888</v>
      </c>
      <c r="B330" s="7" t="s">
        <v>889</v>
      </c>
      <c r="C330" s="6" t="str">
        <f aca="false">IF(RIGHT(B330,10)="(DELETED) ","◄","")</f>
        <v/>
      </c>
      <c r="D330" s="26" t="s">
        <v>890</v>
      </c>
      <c r="E330" s="26"/>
      <c r="F330" s="26"/>
      <c r="G330" s="17"/>
      <c r="H330" s="11"/>
      <c r="I330" s="27"/>
      <c r="J330" s="21"/>
      <c r="K330" s="21"/>
    </row>
    <row r="331" customFormat="false" ht="12.8" hidden="false" customHeight="false" outlineLevel="0" collapsed="false">
      <c r="A331" s="7"/>
      <c r="B331" s="7" t="s">
        <v>891</v>
      </c>
      <c r="C331" s="6" t="str">
        <f aca="false">IF(RIGHT(B331,10)="(DELETED) ","◄","")</f>
        <v>◄</v>
      </c>
      <c r="D331" s="26" t="s">
        <v>892</v>
      </c>
      <c r="E331" s="26"/>
      <c r="F331" s="26"/>
      <c r="G331" s="17"/>
      <c r="H331" s="11"/>
      <c r="I331" s="27"/>
      <c r="J331" s="21"/>
      <c r="K331" s="21"/>
    </row>
    <row r="332" customFormat="false" ht="12.8" hidden="false" customHeight="false" outlineLevel="0" collapsed="false">
      <c r="A332" s="7" t="s">
        <v>893</v>
      </c>
      <c r="B332" s="7" t="s">
        <v>894</v>
      </c>
      <c r="C332" s="6" t="str">
        <f aca="false">IF(RIGHT(B332,10)="(DELETED) ","◄","")</f>
        <v/>
      </c>
      <c r="D332" s="26" t="s">
        <v>895</v>
      </c>
      <c r="E332" s="26"/>
      <c r="F332" s="26"/>
      <c r="G332" s="17"/>
      <c r="H332" s="11"/>
      <c r="I332" s="27"/>
      <c r="J332" s="21"/>
      <c r="K332" s="21"/>
    </row>
    <row r="333" customFormat="false" ht="12.8" hidden="false" customHeight="false" outlineLevel="0" collapsed="false">
      <c r="A333" s="7" t="s">
        <v>896</v>
      </c>
      <c r="B333" s="7" t="s">
        <v>897</v>
      </c>
      <c r="C333" s="6" t="str">
        <f aca="false">IF(RIGHT(B333,10)="(DELETED) ","◄","")</f>
        <v/>
      </c>
      <c r="D333" s="26"/>
      <c r="E333" s="26" t="s">
        <v>898</v>
      </c>
      <c r="F333" s="26"/>
      <c r="G333" s="17"/>
      <c r="H333" s="11"/>
      <c r="I333" s="27"/>
      <c r="J333" s="21"/>
      <c r="K333" s="21"/>
    </row>
    <row r="334" customFormat="false" ht="12.8" hidden="false" customHeight="false" outlineLevel="0" collapsed="false">
      <c r="A334" s="7"/>
      <c r="B334" s="7" t="s">
        <v>899</v>
      </c>
      <c r="C334" s="6" t="str">
        <f aca="false">IF(RIGHT(B334,10)="(DELETED) ","◄","")</f>
        <v>◄</v>
      </c>
      <c r="D334" s="26"/>
      <c r="E334" s="26"/>
      <c r="F334" s="26"/>
      <c r="G334" s="17"/>
      <c r="H334" s="11"/>
      <c r="I334" s="27"/>
      <c r="J334" s="21"/>
      <c r="K334" s="21"/>
    </row>
    <row r="335" customFormat="false" ht="12.8" hidden="false" customHeight="false" outlineLevel="0" collapsed="false">
      <c r="A335" s="7" t="s">
        <v>900</v>
      </c>
      <c r="B335" s="7" t="s">
        <v>901</v>
      </c>
      <c r="C335" s="6" t="str">
        <f aca="false">IF(RIGHT(B335,10)="(DELETED) ","◄","")</f>
        <v/>
      </c>
      <c r="D335" s="26"/>
      <c r="E335" s="26" t="s">
        <v>902</v>
      </c>
      <c r="F335" s="26"/>
      <c r="G335" s="17"/>
      <c r="H335" s="11"/>
      <c r="I335" s="27"/>
      <c r="J335" s="21"/>
      <c r="K335" s="21"/>
    </row>
    <row r="336" customFormat="false" ht="12.8" hidden="false" customHeight="false" outlineLevel="0" collapsed="false">
      <c r="A336" s="7" t="s">
        <v>903</v>
      </c>
      <c r="B336" s="7" t="s">
        <v>904</v>
      </c>
      <c r="C336" s="6" t="str">
        <f aca="false">IF(RIGHT(B336,10)="(DELETED) ","◄","")</f>
        <v/>
      </c>
      <c r="D336" s="26"/>
      <c r="E336" s="26" t="s">
        <v>905</v>
      </c>
      <c r="F336" s="26"/>
      <c r="G336" s="17"/>
      <c r="H336" s="11"/>
      <c r="I336" s="27"/>
      <c r="J336" s="21"/>
      <c r="K336" s="21"/>
    </row>
    <row r="337" customFormat="false" ht="12.8" hidden="false" customHeight="false" outlineLevel="0" collapsed="false">
      <c r="A337" s="7"/>
      <c r="B337" s="7" t="s">
        <v>906</v>
      </c>
      <c r="C337" s="6" t="str">
        <f aca="false">IF(RIGHT(B337,10)="(DELETED) ","◄","")</f>
        <v>◄</v>
      </c>
      <c r="D337" s="26" t="s">
        <v>907</v>
      </c>
      <c r="E337" s="26"/>
      <c r="F337" s="26"/>
      <c r="G337" s="17"/>
      <c r="H337" s="11"/>
      <c r="I337" s="27"/>
      <c r="J337" s="21"/>
      <c r="K337" s="21"/>
    </row>
    <row r="338" customFormat="false" ht="12.8" hidden="false" customHeight="false" outlineLevel="0" collapsed="false">
      <c r="A338" s="7" t="s">
        <v>908</v>
      </c>
      <c r="B338" s="7" t="s">
        <v>909</v>
      </c>
      <c r="C338" s="6" t="str">
        <f aca="false">IF(RIGHT(B338,10)="(DELETED) ","◄","")</f>
        <v/>
      </c>
      <c r="D338" s="26"/>
      <c r="E338" s="26" t="s">
        <v>910</v>
      </c>
      <c r="F338" s="26"/>
      <c r="G338" s="17"/>
      <c r="H338" s="11"/>
      <c r="I338" s="27"/>
      <c r="J338" s="21"/>
      <c r="K338" s="21"/>
    </row>
    <row r="339" customFormat="false" ht="12.8" hidden="false" customHeight="false" outlineLevel="0" collapsed="false">
      <c r="A339" s="7" t="s">
        <v>911</v>
      </c>
      <c r="B339" s="7" t="s">
        <v>912</v>
      </c>
      <c r="C339" s="6" t="str">
        <f aca="false">IF(RIGHT(B339,10)="(DELETED) ","◄","")</f>
        <v/>
      </c>
      <c r="D339" s="26"/>
      <c r="E339" s="26" t="s">
        <v>913</v>
      </c>
      <c r="F339" s="26"/>
      <c r="G339" s="17"/>
      <c r="H339" s="11"/>
      <c r="I339" s="27"/>
      <c r="J339" s="21"/>
      <c r="K339" s="21"/>
    </row>
    <row r="340" customFormat="false" ht="12.8" hidden="false" customHeight="false" outlineLevel="0" collapsed="false">
      <c r="A340" s="7" t="s">
        <v>914</v>
      </c>
      <c r="B340" s="7" t="s">
        <v>915</v>
      </c>
      <c r="C340" s="6" t="str">
        <f aca="false">IF(RIGHT(B340,10)="(DELETED) ","◄","")</f>
        <v/>
      </c>
      <c r="D340" s="26" t="s">
        <v>916</v>
      </c>
      <c r="E340" s="26"/>
      <c r="F340" s="26"/>
      <c r="G340" s="17"/>
      <c r="H340" s="11"/>
      <c r="I340" s="27"/>
      <c r="J340" s="21"/>
      <c r="K340" s="21"/>
    </row>
    <row r="341" customFormat="false" ht="12.8" hidden="false" customHeight="false" outlineLevel="0" collapsed="false">
      <c r="A341" s="7" t="s">
        <v>917</v>
      </c>
      <c r="B341" s="7" t="s">
        <v>918</v>
      </c>
      <c r="C341" s="6" t="str">
        <f aca="false">IF(RIGHT(B341,10)="(DELETED) ","◄","")</f>
        <v/>
      </c>
      <c r="D341" s="26"/>
      <c r="E341" s="26" t="s">
        <v>919</v>
      </c>
      <c r="F341" s="26"/>
      <c r="G341" s="17"/>
      <c r="H341" s="11"/>
      <c r="I341" s="27"/>
      <c r="J341" s="21"/>
      <c r="K341" s="21"/>
    </row>
    <row r="342" customFormat="false" ht="12.8" hidden="false" customHeight="false" outlineLevel="0" collapsed="false">
      <c r="A342" s="7" t="s">
        <v>721</v>
      </c>
      <c r="B342" s="7" t="s">
        <v>920</v>
      </c>
      <c r="C342" s="6" t="str">
        <f aca="false">IF(RIGHT(B342,10)="(DELETED) ","◄","")</f>
        <v/>
      </c>
      <c r="D342" s="26" t="s">
        <v>921</v>
      </c>
      <c r="E342" s="26"/>
      <c r="F342" s="26"/>
      <c r="G342" s="17"/>
      <c r="H342" s="11"/>
      <c r="I342" s="27"/>
      <c r="J342" s="21"/>
      <c r="K342" s="21"/>
    </row>
    <row r="343" customFormat="false" ht="12.8" hidden="false" customHeight="false" outlineLevel="0" collapsed="false">
      <c r="A343" s="7" t="s">
        <v>922</v>
      </c>
      <c r="B343" s="7" t="s">
        <v>923</v>
      </c>
      <c r="C343" s="6" t="str">
        <f aca="false">IF(RIGHT(B343,10)="(DELETED) ","◄","")</f>
        <v/>
      </c>
      <c r="D343" s="26"/>
      <c r="E343" s="26" t="s">
        <v>924</v>
      </c>
      <c r="F343" s="26"/>
      <c r="G343" s="17"/>
      <c r="H343" s="11"/>
      <c r="I343" s="27"/>
      <c r="J343" s="21"/>
      <c r="K343" s="21"/>
    </row>
    <row r="344" customFormat="false" ht="12.8" hidden="false" customHeight="false" outlineLevel="0" collapsed="false">
      <c r="A344" s="7" t="s">
        <v>922</v>
      </c>
      <c r="B344" s="7" t="s">
        <v>925</v>
      </c>
      <c r="C344" s="6" t="str">
        <f aca="false">IF(RIGHT(B344,10)="(DELETED) ","◄","")</f>
        <v/>
      </c>
      <c r="D344" s="26"/>
      <c r="E344" s="26" t="s">
        <v>926</v>
      </c>
      <c r="F344" s="26"/>
      <c r="G344" s="17"/>
      <c r="H344" s="28"/>
      <c r="I344" s="27"/>
      <c r="J344" s="21"/>
      <c r="K344" s="21"/>
    </row>
    <row r="345" customFormat="false" ht="12.8" hidden="false" customHeight="false" outlineLevel="0" collapsed="false">
      <c r="A345" s="7" t="s">
        <v>922</v>
      </c>
      <c r="B345" s="7" t="s">
        <v>927</v>
      </c>
      <c r="C345" s="6" t="str">
        <f aca="false">IF(RIGHT(B345,10)="(DELETED) ","◄","")</f>
        <v/>
      </c>
      <c r="D345" s="26"/>
      <c r="E345" s="26" t="s">
        <v>928</v>
      </c>
      <c r="F345" s="26"/>
      <c r="G345" s="17"/>
      <c r="H345" s="11"/>
      <c r="I345" s="27"/>
      <c r="J345" s="21"/>
      <c r="K345" s="21"/>
    </row>
    <row r="346" customFormat="false" ht="12.8" hidden="false" customHeight="false" outlineLevel="0" collapsed="false">
      <c r="A346" s="7" t="s">
        <v>929</v>
      </c>
      <c r="B346" s="7" t="s">
        <v>930</v>
      </c>
      <c r="C346" s="6" t="str">
        <f aca="false">IF(RIGHT(B346,10)="(DELETED) ","◄","")</f>
        <v/>
      </c>
      <c r="D346" s="26"/>
      <c r="E346" s="26" t="s">
        <v>931</v>
      </c>
      <c r="F346" s="26"/>
      <c r="G346" s="17"/>
      <c r="H346" s="11"/>
      <c r="I346" s="27"/>
      <c r="J346" s="21"/>
      <c r="K346" s="21"/>
    </row>
    <row r="347" customFormat="false" ht="12.8" hidden="false" customHeight="false" outlineLevel="0" collapsed="false">
      <c r="A347" s="7"/>
      <c r="B347" s="7" t="s">
        <v>932</v>
      </c>
      <c r="C347" s="6" t="str">
        <f aca="false">IF(RIGHT(B347,10)="(DELETED) ","◄","")</f>
        <v>◄</v>
      </c>
      <c r="D347" s="26"/>
      <c r="E347" s="26"/>
      <c r="F347" s="26"/>
      <c r="G347" s="17"/>
      <c r="H347" s="11"/>
      <c r="I347" s="27"/>
      <c r="J347" s="21"/>
      <c r="K347" s="21"/>
    </row>
    <row r="348" customFormat="false" ht="12.8" hidden="false" customHeight="false" outlineLevel="0" collapsed="false">
      <c r="A348" s="7" t="s">
        <v>933</v>
      </c>
      <c r="B348" s="7" t="s">
        <v>934</v>
      </c>
      <c r="C348" s="6" t="str">
        <f aca="false">IF(RIGHT(B348,10)="(DELETED) ","◄","")</f>
        <v/>
      </c>
      <c r="D348" s="26"/>
      <c r="E348" s="26" t="s">
        <v>935</v>
      </c>
      <c r="F348" s="26"/>
      <c r="G348" s="17"/>
      <c r="H348" s="11"/>
      <c r="I348" s="27"/>
      <c r="J348" s="21"/>
      <c r="K348" s="21"/>
    </row>
    <row r="349" customFormat="false" ht="12.8" hidden="false" customHeight="false" outlineLevel="0" collapsed="false">
      <c r="A349" s="7" t="s">
        <v>936</v>
      </c>
      <c r="B349" s="7" t="s">
        <v>937</v>
      </c>
      <c r="C349" s="6" t="str">
        <f aca="false">IF(RIGHT(B349,10)="(DELETED) ","◄","")</f>
        <v/>
      </c>
      <c r="D349" s="26"/>
      <c r="E349" s="26" t="s">
        <v>938</v>
      </c>
      <c r="F349" s="26"/>
      <c r="G349" s="17"/>
      <c r="H349" s="11"/>
      <c r="I349" s="27"/>
      <c r="J349" s="21"/>
      <c r="K349" s="21"/>
    </row>
    <row r="350" customFormat="false" ht="12.8" hidden="false" customHeight="false" outlineLevel="0" collapsed="false">
      <c r="A350" s="7" t="s">
        <v>939</v>
      </c>
      <c r="B350" s="7" t="s">
        <v>940</v>
      </c>
      <c r="C350" s="6" t="str">
        <f aca="false">IF(RIGHT(B350,10)="(DELETED) ","◄","")</f>
        <v/>
      </c>
      <c r="D350" s="26"/>
      <c r="E350" s="26" t="s">
        <v>941</v>
      </c>
      <c r="F350" s="26"/>
      <c r="G350" s="17"/>
      <c r="H350" s="11"/>
      <c r="I350" s="27"/>
      <c r="J350" s="21"/>
      <c r="K350" s="21"/>
    </row>
    <row r="351" customFormat="false" ht="12.8" hidden="false" customHeight="false" outlineLevel="0" collapsed="false">
      <c r="A351" s="7" t="s">
        <v>942</v>
      </c>
      <c r="B351" s="7" t="s">
        <v>943</v>
      </c>
      <c r="C351" s="6" t="str">
        <f aca="false">IF(RIGHT(B351,10)="(DELETED) ","◄","")</f>
        <v/>
      </c>
      <c r="D351" s="26"/>
      <c r="E351" s="26" t="s">
        <v>944</v>
      </c>
      <c r="F351" s="26"/>
      <c r="G351" s="17"/>
      <c r="H351" s="11"/>
      <c r="I351" s="27"/>
      <c r="J351" s="21"/>
      <c r="K351" s="21"/>
    </row>
    <row r="352" customFormat="false" ht="12.8" hidden="false" customHeight="false" outlineLevel="0" collapsed="false">
      <c r="A352" s="7" t="s">
        <v>945</v>
      </c>
      <c r="B352" s="7" t="s">
        <v>946</v>
      </c>
      <c r="C352" s="6" t="str">
        <f aca="false">IF(RIGHT(B352,10)="(DELETED) ","◄","")</f>
        <v/>
      </c>
      <c r="D352" s="26"/>
      <c r="E352" s="26" t="s">
        <v>947</v>
      </c>
      <c r="F352" s="26"/>
      <c r="G352" s="17"/>
      <c r="H352" s="28"/>
      <c r="I352" s="27"/>
      <c r="J352" s="21"/>
      <c r="K352" s="21"/>
    </row>
    <row r="353" customFormat="false" ht="12.8" hidden="false" customHeight="false" outlineLevel="0" collapsed="false">
      <c r="A353" s="7"/>
      <c r="B353" s="7" t="s">
        <v>948</v>
      </c>
      <c r="C353" s="6" t="str">
        <f aca="false">IF(RIGHT(B353,10)="(DELETED) ","◄","")</f>
        <v>◄</v>
      </c>
      <c r="D353" s="26"/>
      <c r="E353" s="26"/>
      <c r="F353" s="26"/>
      <c r="G353" s="17"/>
      <c r="H353" s="11"/>
      <c r="I353" s="27"/>
      <c r="J353" s="21"/>
      <c r="K353" s="21"/>
    </row>
    <row r="354" customFormat="false" ht="12.8" hidden="false" customHeight="false" outlineLevel="0" collapsed="false">
      <c r="A354" s="7" t="s">
        <v>949</v>
      </c>
      <c r="B354" s="7" t="s">
        <v>950</v>
      </c>
      <c r="C354" s="6" t="str">
        <f aca="false">IF(RIGHT(B354,10)="(DELETED) ","◄","")</f>
        <v/>
      </c>
      <c r="D354" s="26" t="s">
        <v>951</v>
      </c>
      <c r="E354" s="26"/>
      <c r="F354" s="26"/>
      <c r="G354" s="17"/>
      <c r="H354" s="11"/>
      <c r="I354" s="27"/>
      <c r="J354" s="21"/>
      <c r="K354" s="21"/>
    </row>
    <row r="355" customFormat="false" ht="12.8" hidden="false" customHeight="false" outlineLevel="0" collapsed="false">
      <c r="A355" s="7" t="s">
        <v>952</v>
      </c>
      <c r="B355" s="7" t="s">
        <v>953</v>
      </c>
      <c r="C355" s="6" t="str">
        <f aca="false">IF(RIGHT(B355,10)="(DELETED) ","◄","")</f>
        <v/>
      </c>
      <c r="D355" s="26"/>
      <c r="E355" s="26" t="s">
        <v>954</v>
      </c>
      <c r="F355" s="26"/>
      <c r="G355" s="17"/>
      <c r="H355" s="11"/>
      <c r="I355" s="27"/>
      <c r="J355" s="21"/>
      <c r="K355" s="21"/>
    </row>
    <row r="356" customFormat="false" ht="12.8" hidden="false" customHeight="false" outlineLevel="0" collapsed="false">
      <c r="A356" s="7" t="s">
        <v>52</v>
      </c>
      <c r="B356" s="7" t="s">
        <v>955</v>
      </c>
      <c r="C356" s="6" t="str">
        <f aca="false">IF(RIGHT(B356,10)="(DELETED) ","◄","")</f>
        <v/>
      </c>
      <c r="D356" s="26"/>
      <c r="E356" s="26" t="s">
        <v>956</v>
      </c>
      <c r="F356" s="26"/>
      <c r="G356" s="17"/>
      <c r="H356" s="11"/>
      <c r="I356" s="27"/>
      <c r="J356" s="21"/>
      <c r="K356" s="21"/>
    </row>
    <row r="357" customFormat="false" ht="12.8" hidden="false" customHeight="false" outlineLevel="0" collapsed="false">
      <c r="A357" s="7"/>
      <c r="B357" s="7" t="s">
        <v>957</v>
      </c>
      <c r="C357" s="6" t="str">
        <f aca="false">IF(RIGHT(B357,10)="(DELETED) ","◄","")</f>
        <v>◄</v>
      </c>
      <c r="D357" s="26"/>
      <c r="E357" s="26"/>
      <c r="F357" s="26"/>
      <c r="G357" s="17"/>
      <c r="H357" s="11"/>
      <c r="I357" s="27"/>
      <c r="J357" s="21"/>
      <c r="K357" s="21"/>
    </row>
    <row r="358" customFormat="false" ht="12.8" hidden="false" customHeight="false" outlineLevel="0" collapsed="false">
      <c r="A358" s="7" t="s">
        <v>958</v>
      </c>
      <c r="B358" s="7" t="s">
        <v>959</v>
      </c>
      <c r="C358" s="6" t="str">
        <f aca="false">IF(RIGHT(B358,10)="(DELETED) ","◄","")</f>
        <v/>
      </c>
      <c r="D358" s="26" t="s">
        <v>960</v>
      </c>
      <c r="E358" s="26"/>
      <c r="F358" s="26"/>
      <c r="G358" s="17"/>
      <c r="H358" s="11"/>
      <c r="I358" s="27"/>
      <c r="J358" s="21"/>
      <c r="K358" s="21"/>
    </row>
    <row r="359" customFormat="false" ht="12.8" hidden="false" customHeight="false" outlineLevel="0" collapsed="false">
      <c r="A359" s="7" t="s">
        <v>961</v>
      </c>
      <c r="B359" s="7" t="s">
        <v>962</v>
      </c>
      <c r="C359" s="6" t="str">
        <f aca="false">IF(RIGHT(B359,10)="(DELETED) ","◄","")</f>
        <v/>
      </c>
      <c r="D359" s="26" t="s">
        <v>963</v>
      </c>
      <c r="E359" s="26"/>
      <c r="F359" s="26"/>
      <c r="G359" s="17"/>
      <c r="H359" s="11"/>
      <c r="I359" s="27"/>
      <c r="J359" s="21"/>
      <c r="K359" s="21"/>
    </row>
    <row r="360" customFormat="false" ht="12.8" hidden="false" customHeight="false" outlineLevel="0" collapsed="false">
      <c r="A360" s="7" t="s">
        <v>964</v>
      </c>
      <c r="B360" s="7" t="s">
        <v>965</v>
      </c>
      <c r="C360" s="6" t="str">
        <f aca="false">IF(RIGHT(B360,10)="(DELETED) ","◄","")</f>
        <v/>
      </c>
      <c r="D360" s="26" t="s">
        <v>966</v>
      </c>
      <c r="E360" s="26"/>
      <c r="F360" s="26"/>
      <c r="G360" s="17"/>
      <c r="H360" s="11"/>
      <c r="I360" s="27"/>
      <c r="J360" s="21"/>
      <c r="K360" s="21"/>
    </row>
    <row r="361" customFormat="false" ht="12.8" hidden="false" customHeight="false" outlineLevel="0" collapsed="false">
      <c r="A361" s="7" t="s">
        <v>967</v>
      </c>
      <c r="B361" s="7" t="s">
        <v>968</v>
      </c>
      <c r="C361" s="6" t="str">
        <f aca="false">IF(RIGHT(B361,10)="(DELETED) ","◄","")</f>
        <v/>
      </c>
      <c r="D361" s="26"/>
      <c r="E361" s="26" t="s">
        <v>969</v>
      </c>
      <c r="F361" s="26"/>
      <c r="G361" s="17"/>
      <c r="H361" s="11"/>
      <c r="I361" s="27"/>
      <c r="J361" s="21"/>
      <c r="K361" s="21"/>
    </row>
    <row r="362" customFormat="false" ht="12.8" hidden="false" customHeight="false" outlineLevel="0" collapsed="false">
      <c r="A362" s="7" t="s">
        <v>970</v>
      </c>
      <c r="B362" s="7" t="s">
        <v>971</v>
      </c>
      <c r="C362" s="6" t="str">
        <f aca="false">IF(RIGHT(B362,10)="(DELETED) ","◄","")</f>
        <v/>
      </c>
      <c r="D362" s="26"/>
      <c r="E362" s="26" t="s">
        <v>972</v>
      </c>
      <c r="F362" s="26"/>
      <c r="G362" s="17"/>
      <c r="H362" s="11"/>
      <c r="I362" s="27"/>
      <c r="J362" s="21"/>
      <c r="K362" s="21"/>
    </row>
    <row r="363" customFormat="false" ht="12.8" hidden="false" customHeight="false" outlineLevel="0" collapsed="false">
      <c r="A363" s="7"/>
      <c r="B363" s="7" t="s">
        <v>973</v>
      </c>
      <c r="C363" s="6" t="str">
        <f aca="false">IF(RIGHT(B363,10)="(DELETED) ","◄","")</f>
        <v>◄</v>
      </c>
      <c r="D363" s="26"/>
      <c r="E363" s="26"/>
      <c r="F363" s="26"/>
      <c r="G363" s="17"/>
      <c r="H363" s="11"/>
      <c r="I363" s="27"/>
      <c r="J363" s="21"/>
      <c r="K363" s="21"/>
    </row>
    <row r="364" customFormat="false" ht="12.8" hidden="false" customHeight="false" outlineLevel="0" collapsed="false">
      <c r="A364" s="7" t="s">
        <v>974</v>
      </c>
      <c r="B364" s="7" t="s">
        <v>975</v>
      </c>
      <c r="C364" s="6" t="str">
        <f aca="false">IF(RIGHT(B364,10)="(DELETED) ","◄","")</f>
        <v/>
      </c>
      <c r="D364" s="26"/>
      <c r="E364" s="26" t="s">
        <v>976</v>
      </c>
      <c r="F364" s="26"/>
      <c r="G364" s="17"/>
      <c r="H364" s="11"/>
      <c r="I364" s="27"/>
      <c r="J364" s="21"/>
      <c r="K364" s="21"/>
    </row>
    <row r="365" customFormat="false" ht="12.8" hidden="false" customHeight="false" outlineLevel="0" collapsed="false">
      <c r="A365" s="7" t="s">
        <v>977</v>
      </c>
      <c r="B365" s="7" t="s">
        <v>978</v>
      </c>
      <c r="C365" s="6" t="str">
        <f aca="false">IF(RIGHT(B365,10)="(DELETED) ","◄","")</f>
        <v/>
      </c>
      <c r="D365" s="26"/>
      <c r="E365" s="26" t="s">
        <v>979</v>
      </c>
      <c r="F365" s="26"/>
      <c r="G365" s="17"/>
      <c r="H365" s="11"/>
      <c r="I365" s="27"/>
      <c r="J365" s="21"/>
      <c r="K365" s="21"/>
    </row>
    <row r="366" customFormat="false" ht="12.8" hidden="false" customHeight="false" outlineLevel="0" collapsed="false">
      <c r="A366" s="7"/>
      <c r="B366" s="7" t="s">
        <v>980</v>
      </c>
      <c r="C366" s="6" t="str">
        <f aca="false">IF(RIGHT(B366,10)="(DELETED) ","◄","")</f>
        <v>◄</v>
      </c>
      <c r="D366" s="26"/>
      <c r="E366" s="26"/>
      <c r="F366" s="26"/>
      <c r="G366" s="17"/>
      <c r="H366" s="11"/>
      <c r="I366" s="27"/>
      <c r="J366" s="21"/>
      <c r="K366" s="21"/>
    </row>
    <row r="367" customFormat="false" ht="12.8" hidden="false" customHeight="false" outlineLevel="0" collapsed="false">
      <c r="A367" s="7" t="s">
        <v>981</v>
      </c>
      <c r="B367" s="7" t="s">
        <v>982</v>
      </c>
      <c r="C367" s="6" t="str">
        <f aca="false">IF(RIGHT(B367,10)="(DELETED) ","◄","")</f>
        <v/>
      </c>
      <c r="D367" s="26"/>
      <c r="E367" s="26" t="s">
        <v>983</v>
      </c>
      <c r="F367" s="26"/>
      <c r="G367" s="17"/>
      <c r="H367" s="11"/>
      <c r="I367" s="27"/>
      <c r="J367" s="21"/>
      <c r="K367" s="21"/>
    </row>
    <row r="368" customFormat="false" ht="12.8" hidden="false" customHeight="false" outlineLevel="0" collapsed="false">
      <c r="A368" s="7" t="s">
        <v>984</v>
      </c>
      <c r="B368" s="7" t="s">
        <v>985</v>
      </c>
      <c r="C368" s="6" t="str">
        <f aca="false">IF(RIGHT(B368,10)="(DELETED) ","◄","")</f>
        <v/>
      </c>
      <c r="D368" s="26" t="s">
        <v>986</v>
      </c>
      <c r="E368" s="26"/>
      <c r="F368" s="26"/>
      <c r="G368" s="17"/>
      <c r="H368" s="11"/>
      <c r="I368" s="27"/>
      <c r="J368" s="21"/>
      <c r="K368" s="21"/>
    </row>
    <row r="369" customFormat="false" ht="12.8" hidden="false" customHeight="false" outlineLevel="0" collapsed="false">
      <c r="A369" s="7"/>
      <c r="B369" s="7" t="s">
        <v>987</v>
      </c>
      <c r="C369" s="6" t="str">
        <f aca="false">IF(RIGHT(B369,10)="(DELETED) ","◄","")</f>
        <v>◄</v>
      </c>
      <c r="D369" s="26"/>
      <c r="E369" s="26"/>
      <c r="F369" s="26"/>
      <c r="G369" s="17"/>
      <c r="H369" s="11"/>
      <c r="I369" s="27"/>
      <c r="J369" s="21"/>
      <c r="K369" s="21"/>
    </row>
    <row r="370" customFormat="false" ht="12.8" hidden="false" customHeight="false" outlineLevel="0" collapsed="false">
      <c r="A370" s="7" t="s">
        <v>988</v>
      </c>
      <c r="B370" s="7" t="s">
        <v>989</v>
      </c>
      <c r="C370" s="6" t="str">
        <f aca="false">IF(RIGHT(B370,10)="(DELETED) ","◄","")</f>
        <v/>
      </c>
      <c r="D370" s="26"/>
      <c r="E370" s="26" t="s">
        <v>990</v>
      </c>
      <c r="F370" s="26"/>
      <c r="G370" s="17"/>
      <c r="H370" s="11"/>
      <c r="I370" s="27"/>
      <c r="J370" s="21"/>
      <c r="K370" s="21"/>
    </row>
    <row r="371" customFormat="false" ht="12.8" hidden="false" customHeight="false" outlineLevel="0" collapsed="false">
      <c r="A371" s="7" t="s">
        <v>991</v>
      </c>
      <c r="B371" s="7" t="s">
        <v>992</v>
      </c>
      <c r="C371" s="6" t="str">
        <f aca="false">IF(RIGHT(B371,10)="(DELETED) ","◄","")</f>
        <v/>
      </c>
      <c r="D371" s="26" t="s">
        <v>993</v>
      </c>
      <c r="E371" s="26"/>
      <c r="F371" s="26"/>
      <c r="G371" s="17"/>
      <c r="H371" s="11"/>
      <c r="I371" s="27"/>
      <c r="J371" s="21"/>
      <c r="K371" s="21"/>
    </row>
    <row r="372" customFormat="false" ht="12.8" hidden="false" customHeight="false" outlineLevel="0" collapsed="false">
      <c r="A372" s="7" t="s">
        <v>994</v>
      </c>
      <c r="B372" s="7" t="s">
        <v>995</v>
      </c>
      <c r="C372" s="6" t="str">
        <f aca="false">IF(RIGHT(B372,10)="(DELETED) ","◄","")</f>
        <v/>
      </c>
      <c r="D372" s="26"/>
      <c r="E372" s="26" t="s">
        <v>996</v>
      </c>
      <c r="F372" s="26"/>
      <c r="G372" s="17"/>
      <c r="H372" s="11"/>
      <c r="I372" s="27"/>
      <c r="J372" s="21"/>
      <c r="K372" s="21"/>
    </row>
    <row r="373" customFormat="false" ht="12.8" hidden="false" customHeight="false" outlineLevel="0" collapsed="false">
      <c r="A373" s="7" t="s">
        <v>997</v>
      </c>
      <c r="B373" s="7" t="s">
        <v>998</v>
      </c>
      <c r="C373" s="6" t="str">
        <f aca="false">IF(RIGHT(B373,10)="(DELETED) ","◄","")</f>
        <v/>
      </c>
      <c r="D373" s="26" t="s">
        <v>999</v>
      </c>
      <c r="E373" s="26"/>
      <c r="F373" s="26"/>
      <c r="G373" s="17"/>
      <c r="H373" s="11"/>
      <c r="I373" s="27"/>
      <c r="J373" s="21"/>
      <c r="K373" s="21"/>
    </row>
    <row r="374" customFormat="false" ht="12.8" hidden="false" customHeight="false" outlineLevel="0" collapsed="false">
      <c r="A374" s="7"/>
      <c r="B374" s="7" t="s">
        <v>1000</v>
      </c>
      <c r="C374" s="6" t="str">
        <f aca="false">IF(RIGHT(B374,10)="(DELETED) ","◄","")</f>
        <v>◄</v>
      </c>
      <c r="D374" s="26"/>
      <c r="E374" s="26"/>
      <c r="F374" s="26"/>
      <c r="G374" s="17"/>
      <c r="H374" s="11"/>
      <c r="I374" s="27"/>
      <c r="J374" s="21"/>
      <c r="K374" s="21"/>
    </row>
    <row r="375" customFormat="false" ht="12.8" hidden="false" customHeight="false" outlineLevel="0" collapsed="false">
      <c r="A375" s="7" t="s">
        <v>1001</v>
      </c>
      <c r="B375" s="7" t="s">
        <v>1002</v>
      </c>
      <c r="C375" s="6" t="str">
        <f aca="false">IF(RIGHT(B375,10)="(DELETED) ","◄","")</f>
        <v/>
      </c>
      <c r="D375" s="26"/>
      <c r="E375" s="26" t="s">
        <v>1003</v>
      </c>
      <c r="F375" s="26"/>
      <c r="G375" s="17"/>
      <c r="H375" s="11"/>
      <c r="I375" s="27"/>
      <c r="J375" s="21"/>
      <c r="K375" s="21"/>
    </row>
    <row r="376" customFormat="false" ht="12.8" hidden="false" customHeight="false" outlineLevel="0" collapsed="false">
      <c r="A376" s="7" t="s">
        <v>1004</v>
      </c>
      <c r="B376" s="7" t="s">
        <v>1005</v>
      </c>
      <c r="C376" s="6" t="str">
        <f aca="false">IF(RIGHT(B376,10)="(DELETED) ","◄","")</f>
        <v/>
      </c>
      <c r="D376" s="26" t="s">
        <v>1006</v>
      </c>
      <c r="E376" s="26"/>
      <c r="F376" s="26"/>
      <c r="G376" s="17"/>
      <c r="H376" s="11"/>
      <c r="I376" s="27"/>
      <c r="J376" s="21"/>
      <c r="K376" s="21"/>
    </row>
    <row r="377" customFormat="false" ht="12.8" hidden="false" customHeight="false" outlineLevel="0" collapsed="false">
      <c r="A377" s="7" t="s">
        <v>1007</v>
      </c>
      <c r="B377" s="7" t="s">
        <v>1008</v>
      </c>
      <c r="C377" s="6" t="str">
        <f aca="false">IF(RIGHT(B377,10)="(DELETED) ","◄","")</f>
        <v/>
      </c>
      <c r="D377" s="26"/>
      <c r="E377" s="26" t="s">
        <v>1009</v>
      </c>
      <c r="F377" s="26"/>
      <c r="G377" s="17"/>
      <c r="H377" s="11"/>
      <c r="I377" s="27"/>
      <c r="J377" s="21"/>
      <c r="K377" s="21"/>
    </row>
    <row r="378" customFormat="false" ht="12.8" hidden="false" customHeight="false" outlineLevel="0" collapsed="false">
      <c r="A378" s="7" t="s">
        <v>1010</v>
      </c>
      <c r="B378" s="7" t="s">
        <v>1011</v>
      </c>
      <c r="C378" s="6" t="str">
        <f aca="false">IF(RIGHT(B378,10)="(DELETED) ","◄","")</f>
        <v/>
      </c>
      <c r="D378" s="26"/>
      <c r="E378" s="26" t="s">
        <v>1012</v>
      </c>
      <c r="F378" s="26"/>
      <c r="G378" s="17"/>
      <c r="H378" s="11"/>
      <c r="I378" s="27"/>
      <c r="J378" s="21"/>
      <c r="K378" s="21"/>
    </row>
    <row r="379" customFormat="false" ht="12.8" hidden="false" customHeight="false" outlineLevel="0" collapsed="false">
      <c r="A379" s="7" t="s">
        <v>1013</v>
      </c>
      <c r="B379" s="7" t="s">
        <v>1014</v>
      </c>
      <c r="C379" s="6" t="str">
        <f aca="false">IF(RIGHT(B379,10)="(DELETED) ","◄","")</f>
        <v/>
      </c>
      <c r="D379" s="26"/>
      <c r="E379" s="26" t="s">
        <v>1015</v>
      </c>
      <c r="F379" s="26"/>
      <c r="G379" s="17"/>
      <c r="H379" s="28"/>
      <c r="I379" s="27"/>
      <c r="J379" s="21"/>
      <c r="K379" s="21"/>
    </row>
    <row r="380" customFormat="false" ht="12.8" hidden="false" customHeight="false" outlineLevel="0" collapsed="false">
      <c r="A380" s="7" t="s">
        <v>1016</v>
      </c>
      <c r="B380" s="7" t="s">
        <v>1017</v>
      </c>
      <c r="C380" s="6" t="str">
        <f aca="false">IF(RIGHT(B380,10)="(DELETED) ","◄","")</f>
        <v/>
      </c>
      <c r="D380" s="26"/>
      <c r="E380" s="26" t="s">
        <v>1018</v>
      </c>
      <c r="F380" s="26"/>
      <c r="G380" s="17"/>
      <c r="H380" s="11"/>
      <c r="I380" s="27"/>
      <c r="J380" s="21"/>
      <c r="K380" s="21"/>
    </row>
    <row r="381" customFormat="false" ht="12.8" hidden="false" customHeight="false" outlineLevel="0" collapsed="false">
      <c r="A381" s="7" t="s">
        <v>1019</v>
      </c>
      <c r="B381" s="7" t="s">
        <v>1020</v>
      </c>
      <c r="C381" s="6" t="str">
        <f aca="false">IF(RIGHT(B381,10)="(DELETED) ","◄","")</f>
        <v/>
      </c>
      <c r="D381" s="26"/>
      <c r="E381" s="26"/>
      <c r="F381" s="26"/>
      <c r="G381" s="17"/>
      <c r="H381" s="11"/>
      <c r="I381" s="27"/>
      <c r="J381" s="21"/>
      <c r="K381" s="21"/>
    </row>
    <row r="382" customFormat="false" ht="12.8" hidden="false" customHeight="false" outlineLevel="0" collapsed="false">
      <c r="A382" s="7" t="s">
        <v>1021</v>
      </c>
      <c r="B382" s="7" t="s">
        <v>1022</v>
      </c>
      <c r="C382" s="6" t="str">
        <f aca="false">IF(RIGHT(B382,10)="(DELETED) ","◄","")</f>
        <v/>
      </c>
      <c r="D382" s="26" t="s">
        <v>1023</v>
      </c>
      <c r="E382" s="26"/>
      <c r="F382" s="26"/>
      <c r="G382" s="17"/>
      <c r="H382" s="11"/>
      <c r="I382" s="27"/>
      <c r="J382" s="21"/>
      <c r="K382" s="21"/>
    </row>
    <row r="383" customFormat="false" ht="12.8" hidden="false" customHeight="false" outlineLevel="0" collapsed="false">
      <c r="A383" s="7" t="s">
        <v>1024</v>
      </c>
      <c r="B383" s="7" t="s">
        <v>1025</v>
      </c>
      <c r="C383" s="6" t="str">
        <f aca="false">IF(RIGHT(B383,10)="(DELETED) ","◄","")</f>
        <v/>
      </c>
      <c r="D383" s="26"/>
      <c r="E383" s="26" t="s">
        <v>1026</v>
      </c>
      <c r="F383" s="26"/>
      <c r="G383" s="17"/>
      <c r="H383" s="11"/>
      <c r="I383" s="27"/>
      <c r="J383" s="21"/>
      <c r="K383" s="21"/>
    </row>
    <row r="384" customFormat="false" ht="12.8" hidden="false" customHeight="false" outlineLevel="0" collapsed="false">
      <c r="A384" s="7" t="s">
        <v>1027</v>
      </c>
      <c r="B384" s="7" t="s">
        <v>1028</v>
      </c>
      <c r="C384" s="6" t="str">
        <f aca="false">IF(RIGHT(B384,10)="(DELETED) ","◄","")</f>
        <v/>
      </c>
      <c r="D384" s="26"/>
      <c r="E384" s="26" t="s">
        <v>1029</v>
      </c>
      <c r="F384" s="26"/>
      <c r="G384" s="17"/>
      <c r="H384" s="28"/>
      <c r="I384" s="27"/>
      <c r="J384" s="21"/>
      <c r="K384" s="21"/>
    </row>
    <row r="385" customFormat="false" ht="12.8" hidden="false" customHeight="false" outlineLevel="0" collapsed="false">
      <c r="A385" s="7" t="s">
        <v>1030</v>
      </c>
      <c r="B385" s="7" t="s">
        <v>1031</v>
      </c>
      <c r="C385" s="6" t="str">
        <f aca="false">IF(RIGHT(B385,10)="(DELETED) ","◄","")</f>
        <v/>
      </c>
      <c r="D385" s="26"/>
      <c r="E385" s="26" t="s">
        <v>1032</v>
      </c>
      <c r="F385" s="26"/>
      <c r="G385" s="17"/>
      <c r="H385" s="11"/>
      <c r="I385" s="27"/>
      <c r="J385" s="21"/>
      <c r="K385" s="21"/>
    </row>
    <row r="386" customFormat="false" ht="12.8" hidden="false" customHeight="false" outlineLevel="0" collapsed="false">
      <c r="A386" s="7" t="s">
        <v>1033</v>
      </c>
      <c r="B386" s="7" t="s">
        <v>1034</v>
      </c>
      <c r="C386" s="6" t="str">
        <f aca="false">IF(RIGHT(B386,10)="(DELETED) ","◄","")</f>
        <v/>
      </c>
      <c r="D386" s="26" t="s">
        <v>1035</v>
      </c>
      <c r="E386" s="26"/>
      <c r="F386" s="26"/>
      <c r="G386" s="17"/>
      <c r="H386" s="11"/>
      <c r="I386" s="27"/>
      <c r="J386" s="21"/>
      <c r="K386" s="21"/>
    </row>
    <row r="387" customFormat="false" ht="12.8" hidden="false" customHeight="false" outlineLevel="0" collapsed="false">
      <c r="A387" s="7" t="s">
        <v>1036</v>
      </c>
      <c r="B387" s="7" t="s">
        <v>1037</v>
      </c>
      <c r="C387" s="6" t="str">
        <f aca="false">IF(RIGHT(B387,10)="(DELETED) ","◄","")</f>
        <v/>
      </c>
      <c r="D387" s="26"/>
      <c r="E387" s="26" t="s">
        <v>1038</v>
      </c>
      <c r="F387" s="26"/>
      <c r="G387" s="17"/>
      <c r="H387" s="11"/>
      <c r="I387" s="27"/>
      <c r="J387" s="21"/>
      <c r="K387" s="21"/>
    </row>
    <row r="388" customFormat="false" ht="12.8" hidden="false" customHeight="false" outlineLevel="0" collapsed="false">
      <c r="A388" s="7" t="s">
        <v>1039</v>
      </c>
      <c r="B388" s="7" t="s">
        <v>1040</v>
      </c>
      <c r="C388" s="6" t="str">
        <f aca="false">IF(RIGHT(B388,10)="(DELETED) ","◄","")</f>
        <v/>
      </c>
      <c r="D388" s="26" t="s">
        <v>1041</v>
      </c>
      <c r="E388" s="26"/>
      <c r="F388" s="26"/>
      <c r="G388" s="17"/>
      <c r="H388" s="11"/>
      <c r="I388" s="27"/>
      <c r="J388" s="21"/>
      <c r="K388" s="21"/>
    </row>
    <row r="389" customFormat="false" ht="12.8" hidden="false" customHeight="false" outlineLevel="0" collapsed="false">
      <c r="A389" s="7" t="s">
        <v>1042</v>
      </c>
      <c r="B389" s="7" t="s">
        <v>1043</v>
      </c>
      <c r="C389" s="6" t="str">
        <f aca="false">IF(RIGHT(B389,10)="(DELETED) ","◄","")</f>
        <v/>
      </c>
      <c r="D389" s="26" t="s">
        <v>1044</v>
      </c>
      <c r="E389" s="26"/>
      <c r="F389" s="26"/>
      <c r="G389" s="17"/>
      <c r="H389" s="11"/>
      <c r="I389" s="27"/>
      <c r="J389" s="21"/>
      <c r="K389" s="21"/>
    </row>
    <row r="390" customFormat="false" ht="12.8" hidden="false" customHeight="false" outlineLevel="0" collapsed="false">
      <c r="A390" s="7" t="s">
        <v>1045</v>
      </c>
      <c r="B390" s="7" t="s">
        <v>1046</v>
      </c>
      <c r="C390" s="6" t="str">
        <f aca="false">IF(RIGHT(B390,10)="(DELETED) ","◄","")</f>
        <v/>
      </c>
      <c r="D390" s="26" t="s">
        <v>1047</v>
      </c>
      <c r="E390" s="26"/>
      <c r="F390" s="26"/>
      <c r="G390" s="17"/>
      <c r="H390" s="11"/>
      <c r="I390" s="27"/>
      <c r="J390" s="21"/>
      <c r="K390" s="21"/>
    </row>
    <row r="391" customFormat="false" ht="12.8" hidden="false" customHeight="false" outlineLevel="0" collapsed="false">
      <c r="A391" s="7" t="s">
        <v>1048</v>
      </c>
      <c r="B391" s="7" t="s">
        <v>1049</v>
      </c>
      <c r="C391" s="6" t="str">
        <f aca="false">IF(RIGHT(B391,10)="(DELETED) ","◄","")</f>
        <v/>
      </c>
      <c r="D391" s="26" t="s">
        <v>1050</v>
      </c>
      <c r="E391" s="26"/>
      <c r="F391" s="26"/>
      <c r="G391" s="17"/>
      <c r="H391" s="11"/>
      <c r="I391" s="27"/>
      <c r="J391" s="21"/>
      <c r="K391" s="21"/>
    </row>
    <row r="392" customFormat="false" ht="12.8" hidden="false" customHeight="false" outlineLevel="0" collapsed="false">
      <c r="A392" s="7" t="s">
        <v>1051</v>
      </c>
      <c r="B392" s="7" t="s">
        <v>1052</v>
      </c>
      <c r="C392" s="6" t="str">
        <f aca="false">IF(RIGHT(B392,10)="(DELETED) ","◄","")</f>
        <v/>
      </c>
      <c r="D392" s="26"/>
      <c r="E392" s="26" t="s">
        <v>1053</v>
      </c>
      <c r="F392" s="26"/>
      <c r="G392" s="17"/>
      <c r="H392" s="11"/>
      <c r="I392" s="27"/>
      <c r="J392" s="21"/>
      <c r="K392" s="21"/>
    </row>
    <row r="393" customFormat="false" ht="12.8" hidden="false" customHeight="false" outlineLevel="0" collapsed="false">
      <c r="A393" s="7" t="s">
        <v>1054</v>
      </c>
      <c r="B393" s="7" t="s">
        <v>1055</v>
      </c>
      <c r="C393" s="6" t="str">
        <f aca="false">IF(RIGHT(B393,10)="(DELETED) ","◄","")</f>
        <v/>
      </c>
      <c r="D393" s="26" t="s">
        <v>1056</v>
      </c>
      <c r="E393" s="26"/>
      <c r="F393" s="26"/>
      <c r="G393" s="17"/>
      <c r="H393" s="11"/>
      <c r="I393" s="27"/>
      <c r="J393" s="21"/>
      <c r="K393" s="21"/>
    </row>
    <row r="394" customFormat="false" ht="12.8" hidden="false" customHeight="false" outlineLevel="0" collapsed="false">
      <c r="A394" s="7" t="s">
        <v>1057</v>
      </c>
      <c r="B394" s="7" t="s">
        <v>1058</v>
      </c>
      <c r="C394" s="6" t="str">
        <f aca="false">IF(RIGHT(B394,10)="(DELETED) ","◄","")</f>
        <v/>
      </c>
      <c r="D394" s="26" t="s">
        <v>1059</v>
      </c>
      <c r="E394" s="26"/>
      <c r="F394" s="26"/>
      <c r="G394" s="17"/>
      <c r="H394" s="11"/>
      <c r="I394" s="27"/>
      <c r="J394" s="21"/>
      <c r="K394" s="21"/>
    </row>
    <row r="395" customFormat="false" ht="12.8" hidden="false" customHeight="false" outlineLevel="0" collapsed="false">
      <c r="A395" s="7" t="s">
        <v>1060</v>
      </c>
      <c r="B395" s="7" t="s">
        <v>1061</v>
      </c>
      <c r="C395" s="6" t="str">
        <f aca="false">IF(RIGHT(B395,10)="(DELETED) ","◄","")</f>
        <v/>
      </c>
      <c r="D395" s="26" t="s">
        <v>1062</v>
      </c>
      <c r="E395" s="26"/>
      <c r="F395" s="26"/>
      <c r="G395" s="17"/>
      <c r="H395" s="11"/>
      <c r="I395" s="27"/>
      <c r="J395" s="21"/>
      <c r="K395" s="21"/>
    </row>
    <row r="396" customFormat="false" ht="12.8" hidden="false" customHeight="false" outlineLevel="0" collapsed="false">
      <c r="A396" s="7" t="s">
        <v>1063</v>
      </c>
      <c r="B396" s="7" t="s">
        <v>1064</v>
      </c>
      <c r="C396" s="6" t="str">
        <f aca="false">IF(RIGHT(B396,10)="(DELETED) ","◄","")</f>
        <v/>
      </c>
      <c r="D396" s="26"/>
      <c r="E396" s="26" t="s">
        <v>1065</v>
      </c>
      <c r="F396" s="26"/>
      <c r="G396" s="17"/>
      <c r="H396" s="11" t="s">
        <v>1066</v>
      </c>
      <c r="I396" s="27"/>
      <c r="J396" s="21"/>
      <c r="K396" s="21"/>
    </row>
    <row r="397" customFormat="false" ht="12.8" hidden="false" customHeight="false" outlineLevel="0" collapsed="false">
      <c r="A397" s="7" t="s">
        <v>1067</v>
      </c>
      <c r="B397" s="7" t="s">
        <v>1068</v>
      </c>
      <c r="C397" s="6" t="str">
        <f aca="false">IF(RIGHT(B397,10)="(DELETED) ","◄","")</f>
        <v/>
      </c>
      <c r="D397" s="26"/>
      <c r="E397" s="26" t="s">
        <v>1069</v>
      </c>
      <c r="F397" s="26"/>
      <c r="G397" s="17"/>
      <c r="H397" s="11"/>
      <c r="I397" s="27"/>
      <c r="J397" s="21"/>
      <c r="K397" s="21"/>
    </row>
    <row r="398" customFormat="false" ht="12.8" hidden="false" customHeight="false" outlineLevel="0" collapsed="false">
      <c r="A398" s="7" t="s">
        <v>1070</v>
      </c>
      <c r="B398" s="7" t="s">
        <v>1071</v>
      </c>
      <c r="C398" s="6" t="str">
        <f aca="false">IF(RIGHT(B398,10)="(DELETED) ","◄","")</f>
        <v/>
      </c>
      <c r="D398" s="26" t="s">
        <v>1072</v>
      </c>
      <c r="E398" s="26"/>
      <c r="F398" s="26"/>
      <c r="G398" s="17"/>
      <c r="H398" s="11"/>
      <c r="I398" s="27"/>
      <c r="J398" s="21"/>
      <c r="K398" s="21"/>
    </row>
    <row r="399" customFormat="false" ht="12.8" hidden="false" customHeight="false" outlineLevel="0" collapsed="false">
      <c r="A399" s="7" t="s">
        <v>1073</v>
      </c>
      <c r="B399" s="7" t="s">
        <v>1074</v>
      </c>
      <c r="C399" s="6" t="str">
        <f aca="false">IF(RIGHT(B399,10)="(DELETED) ","◄","")</f>
        <v/>
      </c>
      <c r="D399" s="26"/>
      <c r="E399" s="26" t="s">
        <v>1075</v>
      </c>
      <c r="F399" s="26"/>
      <c r="G399" s="17"/>
      <c r="H399" s="11"/>
      <c r="I399" s="27"/>
      <c r="J399" s="21"/>
      <c r="K399" s="21"/>
    </row>
    <row r="400" customFormat="false" ht="12.8" hidden="false" customHeight="false" outlineLevel="0" collapsed="false">
      <c r="A400" s="7"/>
      <c r="B400" s="7" t="s">
        <v>1076</v>
      </c>
      <c r="C400" s="6" t="str">
        <f aca="false">IF(RIGHT(B400,10)="(DELETED) ","◄","")</f>
        <v>◄</v>
      </c>
      <c r="D400" s="26"/>
      <c r="E400" s="26"/>
      <c r="F400" s="26"/>
      <c r="G400" s="17"/>
      <c r="H400" s="11"/>
      <c r="I400" s="27"/>
      <c r="J400" s="21"/>
      <c r="K400" s="21"/>
    </row>
    <row r="401" customFormat="false" ht="12.8" hidden="false" customHeight="false" outlineLevel="0" collapsed="false">
      <c r="A401" s="7" t="s">
        <v>1077</v>
      </c>
      <c r="B401" s="7" t="s">
        <v>1078</v>
      </c>
      <c r="C401" s="6" t="str">
        <f aca="false">IF(RIGHT(B401,10)="(DELETED) ","◄","")</f>
        <v/>
      </c>
      <c r="D401" s="26"/>
      <c r="E401" s="26" t="s">
        <v>1079</v>
      </c>
      <c r="F401" s="26"/>
      <c r="G401" s="17"/>
      <c r="H401" s="11"/>
      <c r="I401" s="27"/>
      <c r="J401" s="21"/>
      <c r="K401" s="21"/>
    </row>
    <row r="402" customFormat="false" ht="12.8" hidden="false" customHeight="false" outlineLevel="0" collapsed="false">
      <c r="A402" s="7" t="s">
        <v>1080</v>
      </c>
      <c r="B402" s="7" t="s">
        <v>1081</v>
      </c>
      <c r="C402" s="6" t="str">
        <f aca="false">IF(RIGHT(B402,10)="(DELETED) ","◄","")</f>
        <v/>
      </c>
      <c r="D402" s="26" t="s">
        <v>1082</v>
      </c>
      <c r="E402" s="26"/>
      <c r="F402" s="26"/>
      <c r="G402" s="17"/>
      <c r="H402" s="11"/>
      <c r="I402" s="27"/>
      <c r="J402" s="21"/>
      <c r="K402" s="21"/>
    </row>
    <row r="403" customFormat="false" ht="12.8" hidden="false" customHeight="false" outlineLevel="0" collapsed="false">
      <c r="A403" s="7" t="s">
        <v>1083</v>
      </c>
      <c r="B403" s="7" t="s">
        <v>1084</v>
      </c>
      <c r="C403" s="6" t="str">
        <f aca="false">IF(RIGHT(B403,10)="(DELETED) ","◄","")</f>
        <v/>
      </c>
      <c r="D403" s="26"/>
      <c r="E403" s="26" t="s">
        <v>1085</v>
      </c>
      <c r="F403" s="26"/>
      <c r="G403" s="17"/>
      <c r="H403" s="11"/>
      <c r="I403" s="27"/>
      <c r="J403" s="21"/>
      <c r="K403" s="21"/>
    </row>
    <row r="404" customFormat="false" ht="12.8" hidden="false" customHeight="false" outlineLevel="0" collapsed="false">
      <c r="A404" s="7" t="s">
        <v>1086</v>
      </c>
      <c r="B404" s="7" t="s">
        <v>1087</v>
      </c>
      <c r="C404" s="6" t="str">
        <f aca="false">IF(RIGHT(B404,10)="(DELETED) ","◄","")</f>
        <v/>
      </c>
      <c r="D404" s="26"/>
      <c r="E404" s="26" t="s">
        <v>1088</v>
      </c>
      <c r="F404" s="26"/>
      <c r="G404" s="17"/>
      <c r="H404" s="11"/>
      <c r="I404" s="27"/>
      <c r="J404" s="21"/>
      <c r="K404" s="21"/>
    </row>
    <row r="405" customFormat="false" ht="12.8" hidden="false" customHeight="false" outlineLevel="0" collapsed="false">
      <c r="A405" s="7" t="s">
        <v>1089</v>
      </c>
      <c r="B405" s="7" t="s">
        <v>1090</v>
      </c>
      <c r="C405" s="6" t="str">
        <f aca="false">IF(RIGHT(B405,10)="(DELETED) ","◄","")</f>
        <v/>
      </c>
      <c r="D405" s="26"/>
      <c r="E405" s="26" t="s">
        <v>1091</v>
      </c>
      <c r="F405" s="26"/>
      <c r="G405" s="17"/>
      <c r="H405" s="11"/>
      <c r="I405" s="27"/>
      <c r="J405" s="21"/>
      <c r="K405" s="21"/>
    </row>
    <row r="406" customFormat="false" ht="12.8" hidden="false" customHeight="false" outlineLevel="0" collapsed="false">
      <c r="A406" s="7"/>
      <c r="B406" s="7" t="s">
        <v>1092</v>
      </c>
      <c r="C406" s="6" t="str">
        <f aca="false">IF(RIGHT(B406,10)="(DELETED) ","◄","")</f>
        <v>◄</v>
      </c>
      <c r="D406" s="26"/>
      <c r="E406" s="26"/>
      <c r="F406" s="26"/>
      <c r="G406" s="17"/>
      <c r="H406" s="11"/>
      <c r="I406" s="27"/>
      <c r="J406" s="21"/>
      <c r="K406" s="21"/>
    </row>
    <row r="407" customFormat="false" ht="12.8" hidden="false" customHeight="false" outlineLevel="0" collapsed="false">
      <c r="A407" s="7" t="s">
        <v>1093</v>
      </c>
      <c r="B407" s="7" t="s">
        <v>1094</v>
      </c>
      <c r="C407" s="6" t="str">
        <f aca="false">IF(RIGHT(B407,10)="(DELETED) ","◄","")</f>
        <v/>
      </c>
      <c r="D407" s="26" t="s">
        <v>1095</v>
      </c>
      <c r="E407" s="26"/>
      <c r="F407" s="26"/>
      <c r="G407" s="17"/>
      <c r="H407" s="11"/>
      <c r="I407" s="27"/>
      <c r="J407" s="21"/>
      <c r="K407" s="21"/>
    </row>
    <row r="408" customFormat="false" ht="12.8" hidden="false" customHeight="false" outlineLevel="0" collapsed="false">
      <c r="A408" s="7"/>
      <c r="B408" s="7" t="s">
        <v>1096</v>
      </c>
      <c r="C408" s="6" t="str">
        <f aca="false">IF(RIGHT(B408,10)="(DELETED) ","◄","")</f>
        <v>◄</v>
      </c>
      <c r="D408" s="26"/>
      <c r="E408" s="26"/>
      <c r="F408" s="26"/>
      <c r="G408" s="17"/>
      <c r="H408" s="11"/>
      <c r="I408" s="27"/>
      <c r="J408" s="21"/>
      <c r="K408" s="21"/>
    </row>
    <row r="409" customFormat="false" ht="12.8" hidden="false" customHeight="false" outlineLevel="0" collapsed="false">
      <c r="A409" s="7" t="s">
        <v>1097</v>
      </c>
      <c r="B409" s="7" t="s">
        <v>1098</v>
      </c>
      <c r="C409" s="6" t="str">
        <f aca="false">IF(RIGHT(B409,10)="(DELETED) ","◄","")</f>
        <v/>
      </c>
      <c r="D409" s="26" t="s">
        <v>1099</v>
      </c>
      <c r="E409" s="26"/>
      <c r="F409" s="26"/>
      <c r="G409" s="17"/>
      <c r="H409" s="11"/>
      <c r="I409" s="27"/>
      <c r="J409" s="21"/>
      <c r="K409" s="21"/>
    </row>
    <row r="410" customFormat="false" ht="12.8" hidden="false" customHeight="false" outlineLevel="0" collapsed="false">
      <c r="A410" s="24" t="str">
        <f aca="false">COUNTA(B8:B409)&amp;" Including Deleted Entities"</f>
        <v>402 Including Deleted Entities</v>
      </c>
      <c r="B410" s="24"/>
      <c r="C410" s="9"/>
      <c r="D410" s="32"/>
      <c r="E410" s="32"/>
      <c r="F410" s="32"/>
      <c r="G410" s="32"/>
      <c r="H410" s="24" t="s">
        <v>28</v>
      </c>
      <c r="I410" s="25" t="s">
        <v>29</v>
      </c>
      <c r="J410" s="21"/>
      <c r="K410" s="21"/>
    </row>
    <row r="411" customFormat="false" ht="12.8" hidden="false" customHeight="false" outlineLevel="0" collapsed="false">
      <c r="A411" s="24" t="str">
        <f aca="false">'DXCC LoTW Challenge Tracking'!M352&amp;" Current Entities    ~    Deleted Entities Total"</f>
        <v>340 Current Entities    ~    Deleted Entities Total</v>
      </c>
      <c r="B411" s="24"/>
      <c r="C411" s="24" t="n">
        <f aca="false">COUNTIF(C8:C409,"◄")</f>
        <v>62</v>
      </c>
      <c r="D411" s="24" t="str">
        <f aca="false">"Mixed = "&amp;COUNTA(D8:D409)</f>
        <v>Mixed = 155</v>
      </c>
      <c r="E411" s="24" t="str">
        <f aca="false">"Mixed = "&amp;COUNTA(E8:E409)</f>
        <v>Mixed = 184</v>
      </c>
      <c r="F411" s="24" t="str">
        <f aca="false">"Waiting on QSL Card = "&amp;COUNTA(F8:F409)</f>
        <v>Waiting on QSL Card = 0</v>
      </c>
      <c r="G411" s="24" t="n">
        <f aca="false">COUNTA(G8:G409)</f>
        <v>0</v>
      </c>
      <c r="H411" s="24"/>
      <c r="I411" s="25" t="s">
        <v>31</v>
      </c>
      <c r="J411" s="21"/>
      <c r="K411" s="21"/>
    </row>
    <row r="412" customFormat="false" ht="12.8" hidden="false" customHeight="false" outlineLevel="0" collapsed="false">
      <c r="A412" s="33"/>
      <c r="B412" s="33"/>
      <c r="C412" s="9"/>
      <c r="D412" s="34"/>
      <c r="E412" s="34"/>
      <c r="F412" s="34"/>
      <c r="G412" s="34"/>
      <c r="H412" s="34"/>
      <c r="I412" s="35"/>
      <c r="J412" s="21"/>
      <c r="K412" s="21"/>
    </row>
    <row r="413" customFormat="false" ht="12.8" hidden="false" customHeight="false" outlineLevel="0" collapsed="false">
      <c r="A413" s="36" t="s">
        <v>1100</v>
      </c>
      <c r="B413" s="36"/>
      <c r="C413" s="36"/>
      <c r="D413" s="37" t="n">
        <f aca="false">COUNTA(D8:D409)+COUNTA(E8:E409)</f>
        <v>339</v>
      </c>
      <c r="E413" s="34"/>
      <c r="F413" s="34"/>
      <c r="G413" s="34"/>
      <c r="H413" s="24" t="s">
        <v>1101</v>
      </c>
      <c r="I413" s="35"/>
      <c r="J413" s="21"/>
      <c r="K413" s="21"/>
    </row>
    <row r="414" customFormat="false" ht="12.8" hidden="false" customHeight="false" outlineLevel="0" collapsed="false">
      <c r="A414" s="36" t="s">
        <v>1102</v>
      </c>
      <c r="B414" s="36"/>
      <c r="C414" s="36"/>
      <c r="D414" s="37" t="n">
        <f aca="false">COUNTA(D8:D409)+COUNTA(E8:E409)+COUNTA(F8:F409)</f>
        <v>339</v>
      </c>
      <c r="E414" s="34"/>
      <c r="F414" s="34"/>
      <c r="G414" s="34"/>
      <c r="H414" s="38"/>
      <c r="I414" s="35"/>
      <c r="J414" s="21"/>
      <c r="K414" s="21"/>
    </row>
  </sheetData>
  <mergeCells count="10">
    <mergeCell ref="A3:I3"/>
    <mergeCell ref="A4:I4"/>
    <mergeCell ref="A5:I5"/>
    <mergeCell ref="A6:C7"/>
    <mergeCell ref="H6:H7"/>
    <mergeCell ref="A410:B410"/>
    <mergeCell ref="H410:H411"/>
    <mergeCell ref="A411:B411"/>
    <mergeCell ref="A413:C413"/>
    <mergeCell ref="A414:C414"/>
  </mergeCells>
  <printOptions headings="false" gridLines="false" gridLinesSet="true" horizontalCentered="true" verticalCentered="false"/>
  <pageMargins left="0" right="0" top="0.5" bottom="0.25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7" activeCellId="0" sqref="A7"/>
    </sheetView>
  </sheetViews>
  <sheetFormatPr defaultColWidth="9.1484375" defaultRowHeight="12.8" zeroHeight="false" outlineLevelRow="0" outlineLevelCol="0"/>
  <cols>
    <col collapsed="false" customWidth="true" hidden="false" outlineLevel="0" max="1" min="1" style="39" width="44.65"/>
    <col collapsed="false" customWidth="true" hidden="false" outlineLevel="0" max="2" min="2" style="39" width="25.67"/>
    <col collapsed="false" customWidth="true" hidden="false" outlineLevel="0" max="5" min="3" style="3" width="25.67"/>
    <col collapsed="false" customWidth="true" hidden="false" outlineLevel="0" max="6" min="6" style="18" width="6.7"/>
    <col collapsed="false" customWidth="false" hidden="false" outlineLevel="0" max="1024" min="7" style="3" width="9.13"/>
    <col collapsed="false" customWidth="false" hidden="false" outlineLevel="0" max="16384" min="1025" style="4" width="9.14"/>
  </cols>
  <sheetData>
    <row r="1" customFormat="false" ht="14.1" hidden="false" customHeight="true" outlineLevel="0" collapsed="false">
      <c r="A1" s="20"/>
      <c r="B1" s="20"/>
      <c r="C1" s="21"/>
      <c r="D1" s="21"/>
      <c r="E1" s="21"/>
      <c r="F1" s="14"/>
      <c r="G1" s="40"/>
    </row>
    <row r="2" customFormat="false" ht="14.1" hidden="false" customHeight="true" outlineLevel="0" collapsed="false">
      <c r="A2" s="20"/>
      <c r="B2" s="20"/>
      <c r="C2" s="21"/>
      <c r="D2" s="21"/>
      <c r="E2" s="21"/>
      <c r="F2" s="14"/>
      <c r="G2" s="40"/>
    </row>
    <row r="3" customFormat="false" ht="14.1" hidden="false" customHeight="true" outlineLevel="0" collapsed="false">
      <c r="A3" s="23" t="s">
        <v>1103</v>
      </c>
      <c r="B3" s="23"/>
      <c r="C3" s="23"/>
      <c r="D3" s="23"/>
      <c r="E3" s="23"/>
      <c r="F3" s="14"/>
      <c r="G3" s="40"/>
    </row>
    <row r="4" customFormat="false" ht="14.1" hidden="false" customHeight="true" outlineLevel="0" collapsed="false">
      <c r="A4" s="23" t="str">
        <f aca="false">B410&amp;" Mixed, "&amp;C410&amp;" CW, "&amp;D410&amp;" Phone and "&amp;E410&amp;" Digital Entities Confirmed"</f>
        <v>339 Mixed, 316 CW, 282 Phone and 229 Digital Entities Confirmed</v>
      </c>
      <c r="B4" s="23"/>
      <c r="C4" s="23"/>
      <c r="D4" s="23"/>
      <c r="E4" s="23"/>
      <c r="F4" s="14"/>
      <c r="G4" s="40"/>
    </row>
    <row r="5" customFormat="false" ht="14.1" hidden="false" customHeight="true" outlineLevel="0" collapsed="false">
      <c r="A5" s="41"/>
      <c r="B5" s="41"/>
      <c r="C5" s="42"/>
      <c r="D5" s="42"/>
      <c r="E5" s="42"/>
      <c r="F5" s="14"/>
      <c r="G5" s="40"/>
    </row>
    <row r="6" customFormat="false" ht="14.1" hidden="false" customHeight="true" outlineLevel="0" collapsed="false">
      <c r="A6" s="36" t="s">
        <v>1104</v>
      </c>
      <c r="B6" s="24" t="s">
        <v>1105</v>
      </c>
      <c r="C6" s="24" t="s">
        <v>6</v>
      </c>
      <c r="D6" s="24" t="s">
        <v>7</v>
      </c>
      <c r="E6" s="24" t="s">
        <v>8</v>
      </c>
      <c r="F6" s="14"/>
      <c r="G6" s="40"/>
    </row>
    <row r="7" customFormat="false" ht="14.1" hidden="false" customHeight="true" outlineLevel="0" collapsed="false">
      <c r="A7" s="24" t="s">
        <v>1106</v>
      </c>
      <c r="B7" s="24" t="n">
        <f aca="false">B410</f>
        <v>339</v>
      </c>
      <c r="C7" s="24" t="n">
        <f aca="false">C410</f>
        <v>316</v>
      </c>
      <c r="D7" s="24" t="n">
        <f aca="false">D410</f>
        <v>282</v>
      </c>
      <c r="E7" s="24" t="n">
        <f aca="false">E410</f>
        <v>229</v>
      </c>
      <c r="F7" s="14"/>
      <c r="G7" s="40"/>
    </row>
    <row r="8" customFormat="false" ht="12.8" hidden="false" customHeight="false" outlineLevel="0" collapsed="false">
      <c r="A8" s="7" t="s">
        <v>32</v>
      </c>
      <c r="B8" s="43"/>
      <c r="C8" s="44"/>
      <c r="D8" s="43"/>
      <c r="E8" s="43"/>
      <c r="F8" s="14"/>
      <c r="G8" s="40"/>
    </row>
    <row r="9" customFormat="false" ht="12.8" hidden="false" customHeight="false" outlineLevel="0" collapsed="false">
      <c r="A9" s="7" t="s">
        <v>34</v>
      </c>
      <c r="B9" s="43" t="s">
        <v>35</v>
      </c>
      <c r="C9" s="44" t="s">
        <v>35</v>
      </c>
      <c r="D9" s="43"/>
      <c r="E9" s="43" t="s">
        <v>1107</v>
      </c>
      <c r="F9" s="14"/>
      <c r="G9" s="40"/>
    </row>
    <row r="10" customFormat="false" ht="12.8" hidden="false" customHeight="false" outlineLevel="0" collapsed="false">
      <c r="A10" s="7" t="s">
        <v>37</v>
      </c>
      <c r="B10" s="43" t="s">
        <v>38</v>
      </c>
      <c r="C10" s="44" t="s">
        <v>38</v>
      </c>
      <c r="D10" s="43" t="s">
        <v>38</v>
      </c>
      <c r="E10" s="43" t="s">
        <v>1108</v>
      </c>
      <c r="F10" s="14"/>
      <c r="G10" s="40"/>
    </row>
    <row r="11" customFormat="false" ht="12.8" hidden="false" customHeight="false" outlineLevel="0" collapsed="false">
      <c r="A11" s="7" t="s">
        <v>40</v>
      </c>
      <c r="B11" s="43" t="s">
        <v>39</v>
      </c>
      <c r="C11" s="44" t="s">
        <v>1109</v>
      </c>
      <c r="D11" s="43" t="s">
        <v>41</v>
      </c>
      <c r="E11" s="43" t="s">
        <v>1110</v>
      </c>
      <c r="F11" s="14"/>
      <c r="G11" s="40"/>
    </row>
    <row r="12" customFormat="false" ht="12.8" hidden="false" customHeight="false" outlineLevel="0" collapsed="false">
      <c r="A12" s="7" t="s">
        <v>43</v>
      </c>
      <c r="B12" s="43" t="s">
        <v>1111</v>
      </c>
      <c r="C12" s="44" t="s">
        <v>1112</v>
      </c>
      <c r="D12" s="43" t="s">
        <v>1113</v>
      </c>
      <c r="E12" s="43" t="s">
        <v>1112</v>
      </c>
      <c r="F12" s="14"/>
      <c r="G12" s="40"/>
    </row>
    <row r="13" customFormat="false" ht="12.8" hidden="false" customHeight="false" outlineLevel="0" collapsed="false">
      <c r="A13" s="7" t="s">
        <v>46</v>
      </c>
      <c r="B13" s="43" t="s">
        <v>47</v>
      </c>
      <c r="C13" s="44" t="s">
        <v>1114</v>
      </c>
      <c r="D13" s="43" t="s">
        <v>47</v>
      </c>
      <c r="E13" s="43" t="s">
        <v>1115</v>
      </c>
      <c r="F13" s="14"/>
      <c r="G13" s="40"/>
    </row>
    <row r="14" customFormat="false" ht="12.8" hidden="false" customHeight="false" outlineLevel="0" collapsed="false">
      <c r="A14" s="7" t="s">
        <v>48</v>
      </c>
      <c r="B14" s="43"/>
      <c r="C14" s="44"/>
      <c r="D14" s="43"/>
      <c r="E14" s="43"/>
      <c r="F14" s="14"/>
      <c r="G14" s="40"/>
    </row>
    <row r="15" customFormat="false" ht="12.8" hidden="false" customHeight="false" outlineLevel="0" collapsed="false">
      <c r="A15" s="7" t="s">
        <v>50</v>
      </c>
      <c r="B15" s="43" t="s">
        <v>1116</v>
      </c>
      <c r="C15" s="44" t="s">
        <v>1117</v>
      </c>
      <c r="D15" s="43" t="s">
        <v>1116</v>
      </c>
      <c r="E15" s="43"/>
      <c r="F15" s="14"/>
      <c r="G15" s="40"/>
    </row>
    <row r="16" customFormat="false" ht="12.8" hidden="false" customHeight="false" outlineLevel="0" collapsed="false">
      <c r="A16" s="7" t="s">
        <v>53</v>
      </c>
      <c r="B16" s="43" t="s">
        <v>52</v>
      </c>
      <c r="C16" s="44" t="s">
        <v>1118</v>
      </c>
      <c r="D16" s="43" t="s">
        <v>1119</v>
      </c>
      <c r="E16" s="43" t="s">
        <v>1120</v>
      </c>
      <c r="F16" s="14"/>
      <c r="G16" s="40"/>
    </row>
    <row r="17" customFormat="false" ht="12.8" hidden="false" customHeight="false" outlineLevel="0" collapsed="false">
      <c r="A17" s="7" t="s">
        <v>56</v>
      </c>
      <c r="B17" s="43" t="s">
        <v>57</v>
      </c>
      <c r="C17" s="44" t="s">
        <v>57</v>
      </c>
      <c r="D17" s="43" t="s">
        <v>57</v>
      </c>
      <c r="E17" s="43"/>
      <c r="F17" s="14"/>
      <c r="G17" s="40"/>
    </row>
    <row r="18" customFormat="false" ht="12.8" hidden="false" customHeight="false" outlineLevel="0" collapsed="false">
      <c r="A18" s="7" t="s">
        <v>59</v>
      </c>
      <c r="B18" s="43" t="s">
        <v>60</v>
      </c>
      <c r="C18" s="44" t="s">
        <v>1121</v>
      </c>
      <c r="D18" s="43" t="s">
        <v>60</v>
      </c>
      <c r="E18" s="43"/>
      <c r="F18" s="14"/>
      <c r="G18" s="40"/>
    </row>
    <row r="19" customFormat="false" ht="12.8" hidden="false" customHeight="false" outlineLevel="0" collapsed="false">
      <c r="A19" s="7" t="s">
        <v>62</v>
      </c>
      <c r="B19" s="43" t="s">
        <v>61</v>
      </c>
      <c r="C19" s="44" t="s">
        <v>1122</v>
      </c>
      <c r="D19" s="43" t="s">
        <v>63</v>
      </c>
      <c r="E19" s="43" t="s">
        <v>1123</v>
      </c>
      <c r="F19" s="14"/>
      <c r="G19" s="40"/>
    </row>
    <row r="20" customFormat="false" ht="12.8" hidden="false" customHeight="false" outlineLevel="0" collapsed="false">
      <c r="A20" s="7" t="s">
        <v>65</v>
      </c>
      <c r="B20" s="43" t="s">
        <v>1124</v>
      </c>
      <c r="C20" s="44" t="s">
        <v>1125</v>
      </c>
      <c r="D20" s="43" t="s">
        <v>66</v>
      </c>
      <c r="E20" s="43" t="s">
        <v>1126</v>
      </c>
      <c r="F20" s="14"/>
      <c r="G20" s="40"/>
    </row>
    <row r="21" customFormat="false" ht="12.8" hidden="false" customHeight="false" outlineLevel="0" collapsed="false">
      <c r="A21" s="7" t="s">
        <v>68</v>
      </c>
      <c r="B21" s="43" t="s">
        <v>67</v>
      </c>
      <c r="C21" s="44" t="s">
        <v>1127</v>
      </c>
      <c r="D21" s="43" t="s">
        <v>1128</v>
      </c>
      <c r="E21" s="43" t="s">
        <v>1129</v>
      </c>
      <c r="F21" s="14"/>
      <c r="G21" s="40"/>
    </row>
    <row r="22" customFormat="false" ht="12.8" hidden="false" customHeight="false" outlineLevel="0" collapsed="false">
      <c r="A22" s="7" t="s">
        <v>71</v>
      </c>
      <c r="B22" s="43" t="s">
        <v>72</v>
      </c>
      <c r="C22" s="44" t="s">
        <v>1130</v>
      </c>
      <c r="D22" s="43" t="s">
        <v>72</v>
      </c>
      <c r="E22" s="43"/>
      <c r="F22" s="14"/>
      <c r="G22" s="40"/>
    </row>
    <row r="23" customFormat="false" ht="12.8" hidden="false" customHeight="false" outlineLevel="0" collapsed="false">
      <c r="A23" s="7" t="s">
        <v>74</v>
      </c>
      <c r="B23" s="43" t="s">
        <v>1131</v>
      </c>
      <c r="C23" s="44" t="s">
        <v>1132</v>
      </c>
      <c r="D23" s="43" t="s">
        <v>75</v>
      </c>
      <c r="E23" s="43" t="s">
        <v>1133</v>
      </c>
      <c r="F23" s="14"/>
      <c r="G23" s="40"/>
    </row>
    <row r="24" customFormat="false" ht="12.8" hidden="false" customHeight="false" outlineLevel="0" collapsed="false">
      <c r="A24" s="7" t="s">
        <v>77</v>
      </c>
      <c r="B24" s="43" t="s">
        <v>78</v>
      </c>
      <c r="C24" s="44" t="s">
        <v>1134</v>
      </c>
      <c r="D24" s="43" t="s">
        <v>1135</v>
      </c>
      <c r="E24" s="43" t="s">
        <v>1136</v>
      </c>
      <c r="F24" s="14"/>
      <c r="G24" s="40"/>
    </row>
    <row r="25" customFormat="false" ht="12.8" hidden="false" customHeight="false" outlineLevel="0" collapsed="false">
      <c r="A25" s="7" t="s">
        <v>80</v>
      </c>
      <c r="B25" s="43" t="s">
        <v>1137</v>
      </c>
      <c r="C25" s="44" t="s">
        <v>1138</v>
      </c>
      <c r="D25" s="43" t="s">
        <v>1139</v>
      </c>
      <c r="E25" s="43" t="s">
        <v>1140</v>
      </c>
      <c r="F25" s="14"/>
      <c r="G25" s="40"/>
    </row>
    <row r="26" customFormat="false" ht="12.8" hidden="false" customHeight="false" outlineLevel="0" collapsed="false">
      <c r="A26" s="7" t="s">
        <v>83</v>
      </c>
      <c r="B26" s="43" t="s">
        <v>1141</v>
      </c>
      <c r="C26" s="44"/>
      <c r="D26" s="43" t="s">
        <v>1141</v>
      </c>
      <c r="E26" s="43" t="s">
        <v>1142</v>
      </c>
      <c r="F26" s="14"/>
      <c r="G26" s="40"/>
    </row>
    <row r="27" customFormat="false" ht="12.8" hidden="false" customHeight="false" outlineLevel="0" collapsed="false">
      <c r="A27" s="7" t="s">
        <v>87</v>
      </c>
      <c r="B27" s="43" t="s">
        <v>1143</v>
      </c>
      <c r="C27" s="44" t="s">
        <v>1143</v>
      </c>
      <c r="D27" s="43" t="s">
        <v>1144</v>
      </c>
      <c r="E27" s="43" t="s">
        <v>1145</v>
      </c>
      <c r="F27" s="14"/>
      <c r="G27" s="40"/>
    </row>
    <row r="28" customFormat="false" ht="12.8" hidden="false" customHeight="false" outlineLevel="0" collapsed="false">
      <c r="A28" s="7" t="s">
        <v>90</v>
      </c>
      <c r="B28" s="43" t="s">
        <v>89</v>
      </c>
      <c r="C28" s="44" t="s">
        <v>1146</v>
      </c>
      <c r="D28" s="43" t="s">
        <v>1147</v>
      </c>
      <c r="E28" s="43" t="s">
        <v>1148</v>
      </c>
      <c r="F28" s="14"/>
      <c r="G28" s="40"/>
    </row>
    <row r="29" customFormat="false" ht="12.8" hidden="false" customHeight="false" outlineLevel="0" collapsed="false">
      <c r="A29" s="7" t="s">
        <v>93</v>
      </c>
      <c r="B29" s="43" t="s">
        <v>1149</v>
      </c>
      <c r="C29" s="44" t="s">
        <v>1150</v>
      </c>
      <c r="D29" s="43" t="s">
        <v>1151</v>
      </c>
      <c r="E29" s="43" t="s">
        <v>1152</v>
      </c>
      <c r="F29" s="14"/>
      <c r="G29" s="40"/>
    </row>
    <row r="30" customFormat="false" ht="12.8" hidden="false" customHeight="false" outlineLevel="0" collapsed="false">
      <c r="A30" s="7" t="s">
        <v>96</v>
      </c>
      <c r="B30" s="43" t="s">
        <v>1153</v>
      </c>
      <c r="C30" s="44" t="s">
        <v>1153</v>
      </c>
      <c r="D30" s="43" t="s">
        <v>97</v>
      </c>
      <c r="E30" s="43" t="s">
        <v>1154</v>
      </c>
      <c r="F30" s="14"/>
      <c r="G30" s="40"/>
    </row>
    <row r="31" customFormat="false" ht="12.8" hidden="false" customHeight="false" outlineLevel="0" collapsed="false">
      <c r="A31" s="7" t="s">
        <v>99</v>
      </c>
      <c r="B31" s="43" t="s">
        <v>1155</v>
      </c>
      <c r="C31" s="44" t="s">
        <v>1156</v>
      </c>
      <c r="D31" s="43" t="s">
        <v>1157</v>
      </c>
      <c r="E31" s="43" t="s">
        <v>1158</v>
      </c>
      <c r="F31" s="14"/>
      <c r="G31" s="40"/>
    </row>
    <row r="32" customFormat="false" ht="12.8" hidden="false" customHeight="false" outlineLevel="0" collapsed="false">
      <c r="A32" s="7" t="s">
        <v>102</v>
      </c>
      <c r="B32" s="43" t="s">
        <v>101</v>
      </c>
      <c r="C32" s="44" t="s">
        <v>1159</v>
      </c>
      <c r="D32" s="43" t="s">
        <v>1160</v>
      </c>
      <c r="E32" s="43" t="s">
        <v>1161</v>
      </c>
      <c r="F32" s="14"/>
      <c r="G32" s="40"/>
    </row>
    <row r="33" customFormat="false" ht="12.8" hidden="false" customHeight="false" outlineLevel="0" collapsed="false">
      <c r="A33" s="7" t="s">
        <v>105</v>
      </c>
      <c r="B33" s="43"/>
      <c r="C33" s="44"/>
      <c r="D33" s="43"/>
      <c r="E33" s="43"/>
      <c r="F33" s="14"/>
      <c r="G33" s="40"/>
    </row>
    <row r="34" customFormat="false" ht="12.8" hidden="false" customHeight="false" outlineLevel="0" collapsed="false">
      <c r="A34" s="7" t="s">
        <v>107</v>
      </c>
      <c r="B34" s="43" t="s">
        <v>1162</v>
      </c>
      <c r="C34" s="44" t="s">
        <v>1162</v>
      </c>
      <c r="D34" s="43"/>
      <c r="E34" s="43"/>
      <c r="F34" s="14"/>
      <c r="G34" s="40"/>
    </row>
    <row r="35" customFormat="false" ht="12.8" hidden="false" customHeight="false" outlineLevel="0" collapsed="false">
      <c r="A35" s="7" t="s">
        <v>110</v>
      </c>
      <c r="B35" s="43" t="s">
        <v>1163</v>
      </c>
      <c r="C35" s="44" t="s">
        <v>1164</v>
      </c>
      <c r="D35" s="43" t="s">
        <v>1165</v>
      </c>
      <c r="E35" s="43" t="s">
        <v>1166</v>
      </c>
      <c r="F35" s="14"/>
      <c r="G35" s="40"/>
    </row>
    <row r="36" customFormat="false" ht="12.8" hidden="false" customHeight="false" outlineLevel="0" collapsed="false">
      <c r="A36" s="7" t="s">
        <v>113</v>
      </c>
      <c r="B36" s="43" t="s">
        <v>112</v>
      </c>
      <c r="C36" s="44" t="s">
        <v>1167</v>
      </c>
      <c r="D36" s="43" t="s">
        <v>1168</v>
      </c>
      <c r="E36" s="43" t="s">
        <v>1169</v>
      </c>
      <c r="F36" s="14"/>
      <c r="G36" s="40"/>
    </row>
    <row r="37" customFormat="false" ht="12.8" hidden="false" customHeight="false" outlineLevel="0" collapsed="false">
      <c r="A37" s="7" t="s">
        <v>116</v>
      </c>
      <c r="B37" s="43" t="s">
        <v>1170</v>
      </c>
      <c r="C37" s="44" t="s">
        <v>1170</v>
      </c>
      <c r="D37" s="43" t="s">
        <v>117</v>
      </c>
      <c r="E37" s="43" t="s">
        <v>1171</v>
      </c>
      <c r="F37" s="14"/>
      <c r="G37" s="40"/>
    </row>
    <row r="38" customFormat="false" ht="12.8" hidden="false" customHeight="false" outlineLevel="0" collapsed="false">
      <c r="A38" s="7" t="s">
        <v>118</v>
      </c>
      <c r="B38" s="43"/>
      <c r="C38" s="44"/>
      <c r="D38" s="43"/>
      <c r="E38" s="43"/>
      <c r="F38" s="14"/>
      <c r="G38" s="40"/>
    </row>
    <row r="39" customFormat="false" ht="12.8" hidden="false" customHeight="false" outlineLevel="0" collapsed="false">
      <c r="A39" s="7" t="s">
        <v>120</v>
      </c>
      <c r="B39" s="43" t="s">
        <v>1172</v>
      </c>
      <c r="C39" s="44" t="s">
        <v>1173</v>
      </c>
      <c r="D39" s="43" t="s">
        <v>121</v>
      </c>
      <c r="E39" s="43"/>
      <c r="F39" s="14"/>
      <c r="G39" s="40"/>
    </row>
    <row r="40" customFormat="false" ht="12.8" hidden="false" customHeight="false" outlineLevel="0" collapsed="false">
      <c r="A40" s="7" t="s">
        <v>123</v>
      </c>
      <c r="B40" s="43" t="s">
        <v>1174</v>
      </c>
      <c r="C40" s="44" t="s">
        <v>1175</v>
      </c>
      <c r="D40" s="43" t="s">
        <v>1176</v>
      </c>
      <c r="E40" s="43" t="s">
        <v>1177</v>
      </c>
      <c r="F40" s="14"/>
      <c r="G40" s="40"/>
    </row>
    <row r="41" customFormat="false" ht="12.8" hidden="false" customHeight="false" outlineLevel="0" collapsed="false">
      <c r="A41" s="7" t="s">
        <v>126</v>
      </c>
      <c r="B41" s="43" t="s">
        <v>127</v>
      </c>
      <c r="C41" s="44" t="s">
        <v>127</v>
      </c>
      <c r="D41" s="43"/>
      <c r="E41" s="43"/>
      <c r="F41" s="14"/>
      <c r="G41" s="40"/>
    </row>
    <row r="42" customFormat="false" ht="12.8" hidden="false" customHeight="false" outlineLevel="0" collapsed="false">
      <c r="A42" s="7" t="s">
        <v>129</v>
      </c>
      <c r="B42" s="43" t="s">
        <v>1178</v>
      </c>
      <c r="C42" s="44" t="s">
        <v>1178</v>
      </c>
      <c r="D42" s="43"/>
      <c r="E42" s="43" t="s">
        <v>1179</v>
      </c>
      <c r="F42" s="14"/>
      <c r="G42" s="40"/>
    </row>
    <row r="43" customFormat="false" ht="12.8" hidden="false" customHeight="false" outlineLevel="0" collapsed="false">
      <c r="A43" s="7" t="s">
        <v>132</v>
      </c>
      <c r="B43" s="43" t="s">
        <v>131</v>
      </c>
      <c r="C43" s="44" t="s">
        <v>1180</v>
      </c>
      <c r="D43" s="43" t="s">
        <v>1181</v>
      </c>
      <c r="E43" s="43" t="s">
        <v>1180</v>
      </c>
      <c r="F43" s="14"/>
      <c r="G43" s="40"/>
    </row>
    <row r="44" customFormat="false" ht="12.8" hidden="false" customHeight="false" outlineLevel="0" collapsed="false">
      <c r="A44" s="7" t="s">
        <v>135</v>
      </c>
      <c r="B44" s="43" t="s">
        <v>1182</v>
      </c>
      <c r="C44" s="44" t="s">
        <v>1182</v>
      </c>
      <c r="D44" s="43" t="s">
        <v>1183</v>
      </c>
      <c r="E44" s="43" t="s">
        <v>1184</v>
      </c>
      <c r="F44" s="14"/>
      <c r="G44" s="40"/>
    </row>
    <row r="45" customFormat="false" ht="12.8" hidden="false" customHeight="false" outlineLevel="0" collapsed="false">
      <c r="A45" s="7" t="s">
        <v>138</v>
      </c>
      <c r="B45" s="43" t="s">
        <v>1185</v>
      </c>
      <c r="C45" s="44" t="s">
        <v>1186</v>
      </c>
      <c r="D45" s="43" t="s">
        <v>1187</v>
      </c>
      <c r="E45" s="43" t="s">
        <v>1188</v>
      </c>
      <c r="F45" s="14"/>
      <c r="G45" s="40"/>
    </row>
    <row r="46" customFormat="false" ht="12.8" hidden="false" customHeight="false" outlineLevel="0" collapsed="false">
      <c r="A46" s="7" t="s">
        <v>141</v>
      </c>
      <c r="B46" s="43" t="s">
        <v>1189</v>
      </c>
      <c r="C46" s="44" t="s">
        <v>1190</v>
      </c>
      <c r="D46" s="43" t="s">
        <v>1191</v>
      </c>
      <c r="E46" s="43" t="s">
        <v>1192</v>
      </c>
      <c r="F46" s="14"/>
      <c r="G46" s="40"/>
    </row>
    <row r="47" customFormat="false" ht="12.8" hidden="false" customHeight="false" outlineLevel="0" collapsed="false">
      <c r="A47" s="7" t="s">
        <v>144</v>
      </c>
      <c r="B47" s="43" t="s">
        <v>1193</v>
      </c>
      <c r="C47" s="44" t="s">
        <v>1194</v>
      </c>
      <c r="D47" s="43" t="s">
        <v>1193</v>
      </c>
      <c r="E47" s="43"/>
      <c r="F47" s="14"/>
      <c r="G47" s="40"/>
    </row>
    <row r="48" customFormat="false" ht="12.8" hidden="false" customHeight="false" outlineLevel="0" collapsed="false">
      <c r="A48" s="7" t="s">
        <v>147</v>
      </c>
      <c r="B48" s="43" t="s">
        <v>146</v>
      </c>
      <c r="C48" s="44" t="s">
        <v>1195</v>
      </c>
      <c r="D48" s="43" t="s">
        <v>1196</v>
      </c>
      <c r="E48" s="43"/>
      <c r="F48" s="14"/>
      <c r="G48" s="40"/>
    </row>
    <row r="49" customFormat="false" ht="12.8" hidden="false" customHeight="false" outlineLevel="0" collapsed="false">
      <c r="A49" s="7" t="s">
        <v>150</v>
      </c>
      <c r="B49" s="43" t="s">
        <v>151</v>
      </c>
      <c r="C49" s="44"/>
      <c r="D49" s="43" t="s">
        <v>151</v>
      </c>
      <c r="E49" s="43"/>
      <c r="F49" s="14"/>
      <c r="G49" s="40"/>
    </row>
    <row r="50" customFormat="false" ht="12.8" hidden="false" customHeight="false" outlineLevel="0" collapsed="false">
      <c r="A50" s="7" t="s">
        <v>152</v>
      </c>
      <c r="B50" s="43"/>
      <c r="C50" s="44"/>
      <c r="D50" s="43"/>
      <c r="E50" s="43"/>
      <c r="F50" s="14"/>
      <c r="G50" s="40"/>
    </row>
    <row r="51" customFormat="false" ht="12.8" hidden="false" customHeight="false" outlineLevel="0" collapsed="false">
      <c r="A51" s="7" t="s">
        <v>154</v>
      </c>
      <c r="B51" s="43" t="s">
        <v>153</v>
      </c>
      <c r="C51" s="44" t="s">
        <v>1197</v>
      </c>
      <c r="D51" s="43" t="s">
        <v>1198</v>
      </c>
      <c r="E51" s="43" t="s">
        <v>1199</v>
      </c>
      <c r="F51" s="14"/>
      <c r="G51" s="40"/>
    </row>
    <row r="52" customFormat="false" ht="12.8" hidden="false" customHeight="false" outlineLevel="0" collapsed="false">
      <c r="A52" s="7" t="s">
        <v>157</v>
      </c>
      <c r="B52" s="43" t="s">
        <v>158</v>
      </c>
      <c r="C52" s="44" t="s">
        <v>158</v>
      </c>
      <c r="D52" s="43" t="s">
        <v>1200</v>
      </c>
      <c r="E52" s="43" t="s">
        <v>1201</v>
      </c>
      <c r="F52" s="14"/>
      <c r="G52" s="40"/>
    </row>
    <row r="53" customFormat="false" ht="12.8" hidden="false" customHeight="false" outlineLevel="0" collapsed="false">
      <c r="A53" s="7" t="s">
        <v>159</v>
      </c>
      <c r="B53" s="43" t="s">
        <v>281</v>
      </c>
      <c r="C53" s="44" t="s">
        <v>283</v>
      </c>
      <c r="D53" s="43" t="s">
        <v>283</v>
      </c>
      <c r="E53" s="43"/>
      <c r="F53" s="14"/>
      <c r="G53" s="40"/>
    </row>
    <row r="54" customFormat="false" ht="12.8" hidden="false" customHeight="false" outlineLevel="0" collapsed="false">
      <c r="A54" s="7" t="s">
        <v>162</v>
      </c>
      <c r="B54" s="43" t="s">
        <v>1202</v>
      </c>
      <c r="C54" s="44" t="s">
        <v>1202</v>
      </c>
      <c r="D54" s="43" t="s">
        <v>1203</v>
      </c>
      <c r="E54" s="43" t="s">
        <v>1204</v>
      </c>
      <c r="F54" s="14"/>
      <c r="G54" s="40"/>
    </row>
    <row r="55" customFormat="false" ht="12.8" hidden="false" customHeight="false" outlineLevel="0" collapsed="false">
      <c r="A55" s="7" t="s">
        <v>165</v>
      </c>
      <c r="B55" s="43" t="s">
        <v>166</v>
      </c>
      <c r="C55" s="44" t="s">
        <v>166</v>
      </c>
      <c r="D55" s="43" t="s">
        <v>1205</v>
      </c>
      <c r="E55" s="43" t="s">
        <v>1206</v>
      </c>
      <c r="F55" s="14"/>
      <c r="G55" s="40"/>
    </row>
    <row r="56" customFormat="false" ht="12.8" hidden="false" customHeight="false" outlineLevel="0" collapsed="false">
      <c r="A56" s="7" t="s">
        <v>168</v>
      </c>
      <c r="B56" s="43" t="s">
        <v>169</v>
      </c>
      <c r="C56" s="44" t="s">
        <v>169</v>
      </c>
      <c r="D56" s="43"/>
      <c r="E56" s="43"/>
      <c r="F56" s="14"/>
      <c r="G56" s="40"/>
    </row>
    <row r="57" customFormat="false" ht="12.8" hidden="false" customHeight="false" outlineLevel="0" collapsed="false">
      <c r="A57" s="7" t="s">
        <v>171</v>
      </c>
      <c r="B57" s="43" t="s">
        <v>1207</v>
      </c>
      <c r="C57" s="44" t="s">
        <v>1208</v>
      </c>
      <c r="D57" s="43" t="s">
        <v>1208</v>
      </c>
      <c r="E57" s="43" t="s">
        <v>1209</v>
      </c>
      <c r="F57" s="14"/>
      <c r="G57" s="40"/>
    </row>
    <row r="58" customFormat="false" ht="12.8" hidden="false" customHeight="false" outlineLevel="0" collapsed="false">
      <c r="A58" s="7" t="s">
        <v>173</v>
      </c>
      <c r="B58" s="43"/>
      <c r="C58" s="44"/>
      <c r="D58" s="43"/>
      <c r="E58" s="43"/>
      <c r="F58" s="14"/>
      <c r="G58" s="40"/>
    </row>
    <row r="59" customFormat="false" ht="12.8" hidden="false" customHeight="false" outlineLevel="0" collapsed="false">
      <c r="A59" s="7" t="s">
        <v>174</v>
      </c>
      <c r="B59" s="43"/>
      <c r="C59" s="44"/>
      <c r="D59" s="43"/>
      <c r="E59" s="43"/>
      <c r="F59" s="14"/>
      <c r="G59" s="40"/>
    </row>
    <row r="60" customFormat="false" ht="12.8" hidden="false" customHeight="false" outlineLevel="0" collapsed="false">
      <c r="A60" s="7" t="s">
        <v>176</v>
      </c>
      <c r="B60" s="43" t="s">
        <v>175</v>
      </c>
      <c r="C60" s="44" t="s">
        <v>1210</v>
      </c>
      <c r="D60" s="43" t="s">
        <v>177</v>
      </c>
      <c r="E60" s="43" t="s">
        <v>1211</v>
      </c>
      <c r="F60" s="14"/>
      <c r="G60" s="40"/>
    </row>
    <row r="61" customFormat="false" ht="12.8" hidden="false" customHeight="false" outlineLevel="0" collapsed="false">
      <c r="A61" s="7" t="s">
        <v>179</v>
      </c>
      <c r="B61" s="43" t="s">
        <v>180</v>
      </c>
      <c r="C61" s="44" t="s">
        <v>180</v>
      </c>
      <c r="D61" s="43"/>
      <c r="E61" s="43"/>
      <c r="F61" s="14"/>
      <c r="G61" s="40"/>
    </row>
    <row r="62" customFormat="false" ht="12.8" hidden="false" customHeight="false" outlineLevel="0" collapsed="false">
      <c r="A62" s="7" t="s">
        <v>182</v>
      </c>
      <c r="B62" s="43" t="s">
        <v>181</v>
      </c>
      <c r="C62" s="44" t="s">
        <v>1212</v>
      </c>
      <c r="D62" s="43" t="s">
        <v>1213</v>
      </c>
      <c r="E62" s="43" t="s">
        <v>1214</v>
      </c>
      <c r="F62" s="14"/>
      <c r="G62" s="40"/>
    </row>
    <row r="63" customFormat="false" ht="12.8" hidden="false" customHeight="false" outlineLevel="0" collapsed="false">
      <c r="A63" s="7" t="s">
        <v>185</v>
      </c>
      <c r="B63" s="43" t="s">
        <v>186</v>
      </c>
      <c r="C63" s="44" t="s">
        <v>186</v>
      </c>
      <c r="D63" s="43" t="s">
        <v>186</v>
      </c>
      <c r="E63" s="43"/>
      <c r="F63" s="14"/>
      <c r="G63" s="40"/>
    </row>
    <row r="64" customFormat="false" ht="12.8" hidden="false" customHeight="false" outlineLevel="0" collapsed="false">
      <c r="A64" s="7" t="s">
        <v>188</v>
      </c>
      <c r="B64" s="43" t="s">
        <v>189</v>
      </c>
      <c r="C64" s="44" t="s">
        <v>189</v>
      </c>
      <c r="D64" s="43" t="s">
        <v>189</v>
      </c>
      <c r="E64" s="43"/>
      <c r="F64" s="14"/>
      <c r="G64" s="40"/>
    </row>
    <row r="65" customFormat="false" ht="12.8" hidden="false" customHeight="false" outlineLevel="0" collapsed="false">
      <c r="A65" s="7" t="s">
        <v>191</v>
      </c>
      <c r="B65" s="43" t="s">
        <v>1215</v>
      </c>
      <c r="C65" s="44"/>
      <c r="D65" s="43" t="s">
        <v>1215</v>
      </c>
      <c r="E65" s="43" t="s">
        <v>1216</v>
      </c>
      <c r="F65" s="14"/>
      <c r="G65" s="40"/>
    </row>
    <row r="66" customFormat="false" ht="12.8" hidden="false" customHeight="false" outlineLevel="0" collapsed="false">
      <c r="A66" s="7" t="s">
        <v>194</v>
      </c>
      <c r="B66" s="43" t="s">
        <v>193</v>
      </c>
      <c r="C66" s="44" t="s">
        <v>1217</v>
      </c>
      <c r="D66" s="43" t="s">
        <v>195</v>
      </c>
      <c r="E66" s="43" t="s">
        <v>1218</v>
      </c>
      <c r="F66" s="14"/>
      <c r="G66" s="40"/>
    </row>
    <row r="67" customFormat="false" ht="12.8" hidden="false" customHeight="false" outlineLevel="0" collapsed="false">
      <c r="A67" s="7" t="s">
        <v>197</v>
      </c>
      <c r="B67" s="43" t="s">
        <v>1219</v>
      </c>
      <c r="C67" s="44" t="s">
        <v>1220</v>
      </c>
      <c r="D67" s="43" t="s">
        <v>1221</v>
      </c>
      <c r="E67" s="43" t="s">
        <v>1222</v>
      </c>
      <c r="F67" s="14"/>
      <c r="G67" s="40"/>
    </row>
    <row r="68" customFormat="false" ht="12.8" hidden="false" customHeight="false" outlineLevel="0" collapsed="false">
      <c r="A68" s="7" t="s">
        <v>199</v>
      </c>
      <c r="B68" s="43" t="s">
        <v>1223</v>
      </c>
      <c r="C68" s="44"/>
      <c r="D68" s="43" t="s">
        <v>200</v>
      </c>
      <c r="E68" s="43"/>
      <c r="F68" s="14"/>
      <c r="G68" s="40"/>
    </row>
    <row r="69" customFormat="false" ht="12.8" hidden="false" customHeight="false" outlineLevel="0" collapsed="false">
      <c r="A69" s="7" t="s">
        <v>202</v>
      </c>
      <c r="B69" s="43" t="s">
        <v>1224</v>
      </c>
      <c r="C69" s="44" t="s">
        <v>1225</v>
      </c>
      <c r="D69" s="43" t="s">
        <v>1226</v>
      </c>
      <c r="E69" s="43" t="s">
        <v>1227</v>
      </c>
      <c r="F69" s="14"/>
      <c r="G69" s="40"/>
    </row>
    <row r="70" customFormat="false" ht="12.8" hidden="false" customHeight="false" outlineLevel="0" collapsed="false">
      <c r="A70" s="7" t="s">
        <v>205</v>
      </c>
      <c r="B70" s="43" t="s">
        <v>1228</v>
      </c>
      <c r="C70" s="44" t="s">
        <v>1229</v>
      </c>
      <c r="D70" s="43" t="s">
        <v>1229</v>
      </c>
      <c r="E70" s="43" t="s">
        <v>1230</v>
      </c>
      <c r="F70" s="14"/>
      <c r="G70" s="40"/>
    </row>
    <row r="71" customFormat="false" ht="12.8" hidden="false" customHeight="false" outlineLevel="0" collapsed="false">
      <c r="A71" s="7" t="s">
        <v>208</v>
      </c>
      <c r="B71" s="43" t="s">
        <v>207</v>
      </c>
      <c r="C71" s="44" t="s">
        <v>1231</v>
      </c>
      <c r="D71" s="43" t="s">
        <v>1232</v>
      </c>
      <c r="E71" s="43" t="s">
        <v>1231</v>
      </c>
      <c r="F71" s="14"/>
      <c r="G71" s="40"/>
    </row>
    <row r="72" customFormat="false" ht="12.8" hidden="false" customHeight="false" outlineLevel="0" collapsed="false">
      <c r="A72" s="7" t="s">
        <v>210</v>
      </c>
      <c r="B72" s="43"/>
      <c r="C72" s="44"/>
      <c r="D72" s="43"/>
      <c r="E72" s="43"/>
      <c r="F72" s="14"/>
      <c r="G72" s="40"/>
    </row>
    <row r="73" customFormat="false" ht="12.8" hidden="false" customHeight="false" outlineLevel="0" collapsed="false">
      <c r="A73" s="7" t="s">
        <v>212</v>
      </c>
      <c r="B73" s="43" t="s">
        <v>211</v>
      </c>
      <c r="C73" s="44" t="s">
        <v>1233</v>
      </c>
      <c r="D73" s="43" t="s">
        <v>213</v>
      </c>
      <c r="E73" s="43"/>
      <c r="F73" s="14"/>
      <c r="G73" s="40"/>
    </row>
    <row r="74" customFormat="false" ht="12.8" hidden="false" customHeight="false" outlineLevel="0" collapsed="false">
      <c r="A74" s="7" t="s">
        <v>215</v>
      </c>
      <c r="B74" s="43" t="s">
        <v>216</v>
      </c>
      <c r="C74" s="44" t="s">
        <v>1234</v>
      </c>
      <c r="D74" s="43" t="s">
        <v>216</v>
      </c>
      <c r="E74" s="43" t="s">
        <v>1234</v>
      </c>
      <c r="F74" s="14"/>
      <c r="G74" s="40"/>
    </row>
    <row r="75" customFormat="false" ht="12.8" hidden="false" customHeight="false" outlineLevel="0" collapsed="false">
      <c r="A75" s="7" t="s">
        <v>218</v>
      </c>
      <c r="B75" s="43" t="s">
        <v>1235</v>
      </c>
      <c r="C75" s="44" t="s">
        <v>1236</v>
      </c>
      <c r="D75" s="43" t="s">
        <v>219</v>
      </c>
      <c r="E75" s="43" t="s">
        <v>1237</v>
      </c>
      <c r="F75" s="14"/>
      <c r="G75" s="40"/>
    </row>
    <row r="76" customFormat="false" ht="12.8" hidden="false" customHeight="false" outlineLevel="0" collapsed="false">
      <c r="A76" s="7" t="s">
        <v>221</v>
      </c>
      <c r="B76" s="43" t="s">
        <v>222</v>
      </c>
      <c r="C76" s="44" t="s">
        <v>1238</v>
      </c>
      <c r="D76" s="43" t="s">
        <v>222</v>
      </c>
      <c r="E76" s="43"/>
      <c r="F76" s="14"/>
      <c r="G76" s="40"/>
    </row>
    <row r="77" customFormat="false" ht="12.8" hidden="false" customHeight="false" outlineLevel="0" collapsed="false">
      <c r="A77" s="7" t="s">
        <v>224</v>
      </c>
      <c r="B77" s="43" t="s">
        <v>223</v>
      </c>
      <c r="C77" s="44" t="s">
        <v>1239</v>
      </c>
      <c r="D77" s="43" t="s">
        <v>1240</v>
      </c>
      <c r="E77" s="43"/>
      <c r="F77" s="14"/>
      <c r="G77" s="40"/>
    </row>
    <row r="78" customFormat="false" ht="12.8" hidden="false" customHeight="false" outlineLevel="0" collapsed="false">
      <c r="A78" s="7" t="s">
        <v>227</v>
      </c>
      <c r="B78" s="43" t="s">
        <v>228</v>
      </c>
      <c r="C78" s="44" t="s">
        <v>228</v>
      </c>
      <c r="D78" s="43" t="s">
        <v>1241</v>
      </c>
      <c r="E78" s="43"/>
      <c r="F78" s="14"/>
      <c r="G78" s="40"/>
    </row>
    <row r="79" customFormat="false" ht="12.8" hidden="false" customHeight="false" outlineLevel="0" collapsed="false">
      <c r="A79" s="7" t="s">
        <v>230</v>
      </c>
      <c r="B79" s="43" t="s">
        <v>231</v>
      </c>
      <c r="C79" s="44"/>
      <c r="D79" s="43" t="s">
        <v>231</v>
      </c>
      <c r="E79" s="43"/>
      <c r="F79" s="14"/>
      <c r="G79" s="40"/>
    </row>
    <row r="80" customFormat="false" ht="12.8" hidden="false" customHeight="false" outlineLevel="0" collapsed="false">
      <c r="A80" s="7" t="s">
        <v>233</v>
      </c>
      <c r="B80" s="43" t="s">
        <v>1242</v>
      </c>
      <c r="C80" s="44" t="s">
        <v>1243</v>
      </c>
      <c r="D80" s="43" t="s">
        <v>1244</v>
      </c>
      <c r="E80" s="43" t="s">
        <v>1245</v>
      </c>
      <c r="F80" s="14"/>
      <c r="G80" s="40"/>
    </row>
    <row r="81" customFormat="false" ht="12.8" hidden="false" customHeight="false" outlineLevel="0" collapsed="false">
      <c r="A81" s="7" t="s">
        <v>236</v>
      </c>
      <c r="B81" s="43" t="s">
        <v>237</v>
      </c>
      <c r="C81" s="44" t="s">
        <v>237</v>
      </c>
      <c r="D81" s="43"/>
      <c r="E81" s="43" t="s">
        <v>1246</v>
      </c>
      <c r="F81" s="14"/>
      <c r="G81" s="40"/>
    </row>
    <row r="82" customFormat="false" ht="12.8" hidden="false" customHeight="false" outlineLevel="0" collapsed="false">
      <c r="A82" s="7" t="s">
        <v>239</v>
      </c>
      <c r="B82" s="43" t="s">
        <v>240</v>
      </c>
      <c r="C82" s="44" t="s">
        <v>240</v>
      </c>
      <c r="D82" s="43" t="s">
        <v>240</v>
      </c>
      <c r="E82" s="43"/>
      <c r="F82" s="14"/>
      <c r="G82" s="40"/>
    </row>
    <row r="83" customFormat="false" ht="12.8" hidden="false" customHeight="false" outlineLevel="0" collapsed="false">
      <c r="A83" s="7" t="s">
        <v>242</v>
      </c>
      <c r="B83" s="43" t="s">
        <v>243</v>
      </c>
      <c r="C83" s="44" t="s">
        <v>243</v>
      </c>
      <c r="D83" s="43" t="s">
        <v>243</v>
      </c>
      <c r="E83" s="43" t="s">
        <v>1247</v>
      </c>
      <c r="F83" s="14"/>
      <c r="G83" s="40"/>
    </row>
    <row r="84" customFormat="false" ht="12.8" hidden="false" customHeight="false" outlineLevel="0" collapsed="false">
      <c r="A84" s="7" t="s">
        <v>245</v>
      </c>
      <c r="B84" s="43" t="s">
        <v>246</v>
      </c>
      <c r="C84" s="44" t="s">
        <v>246</v>
      </c>
      <c r="D84" s="43" t="s">
        <v>1248</v>
      </c>
      <c r="E84" s="43"/>
      <c r="F84" s="14"/>
      <c r="G84" s="40"/>
    </row>
    <row r="85" customFormat="false" ht="12.8" hidden="false" customHeight="false" outlineLevel="0" collapsed="false">
      <c r="A85" s="7" t="s">
        <v>248</v>
      </c>
      <c r="B85" s="43" t="s">
        <v>249</v>
      </c>
      <c r="C85" s="44" t="s">
        <v>249</v>
      </c>
      <c r="D85" s="43" t="s">
        <v>249</v>
      </c>
      <c r="E85" s="43"/>
      <c r="F85" s="14"/>
      <c r="G85" s="40"/>
    </row>
    <row r="86" customFormat="false" ht="12.8" hidden="false" customHeight="false" outlineLevel="0" collapsed="false">
      <c r="A86" s="7" t="s">
        <v>251</v>
      </c>
      <c r="B86" s="43" t="s">
        <v>1249</v>
      </c>
      <c r="C86" s="44" t="s">
        <v>1250</v>
      </c>
      <c r="D86" s="43" t="s">
        <v>1251</v>
      </c>
      <c r="E86" s="43" t="s">
        <v>1252</v>
      </c>
      <c r="F86" s="14"/>
      <c r="G86" s="40"/>
    </row>
    <row r="87" customFormat="false" ht="12.8" hidden="false" customHeight="false" outlineLevel="0" collapsed="false">
      <c r="A87" s="7" t="s">
        <v>253</v>
      </c>
      <c r="B87" s="43"/>
      <c r="C87" s="44"/>
      <c r="D87" s="43"/>
      <c r="E87" s="43"/>
      <c r="F87" s="14"/>
      <c r="G87" s="40"/>
    </row>
    <row r="88" customFormat="false" ht="12.8" hidden="false" customHeight="false" outlineLevel="0" collapsed="false">
      <c r="A88" s="7" t="s">
        <v>255</v>
      </c>
      <c r="B88" s="43" t="s">
        <v>256</v>
      </c>
      <c r="C88" s="44" t="s">
        <v>1253</v>
      </c>
      <c r="D88" s="43" t="s">
        <v>256</v>
      </c>
      <c r="E88" s="43"/>
      <c r="F88" s="14"/>
      <c r="G88" s="40"/>
    </row>
    <row r="89" customFormat="false" ht="12.8" hidden="false" customHeight="false" outlineLevel="0" collapsed="false">
      <c r="A89" s="7" t="s">
        <v>258</v>
      </c>
      <c r="B89" s="43" t="s">
        <v>1254</v>
      </c>
      <c r="C89" s="44" t="s">
        <v>1254</v>
      </c>
      <c r="D89" s="43" t="s">
        <v>1254</v>
      </c>
      <c r="E89" s="43"/>
      <c r="F89" s="14"/>
      <c r="G89" s="40"/>
    </row>
    <row r="90" customFormat="false" ht="12.8" hidden="false" customHeight="false" outlineLevel="0" collapsed="false">
      <c r="A90" s="7" t="s">
        <v>261</v>
      </c>
      <c r="B90" s="43" t="s">
        <v>1255</v>
      </c>
      <c r="C90" s="44" t="s">
        <v>1255</v>
      </c>
      <c r="D90" s="43" t="s">
        <v>1256</v>
      </c>
      <c r="E90" s="43" t="s">
        <v>262</v>
      </c>
      <c r="F90" s="14"/>
      <c r="G90" s="40"/>
    </row>
    <row r="91" customFormat="false" ht="12.8" hidden="false" customHeight="false" outlineLevel="0" collapsed="false">
      <c r="A91" s="7" t="s">
        <v>264</v>
      </c>
      <c r="B91" s="43" t="s">
        <v>1257</v>
      </c>
      <c r="C91" s="44" t="s">
        <v>1258</v>
      </c>
      <c r="D91" s="43" t="s">
        <v>1259</v>
      </c>
      <c r="E91" s="43" t="s">
        <v>1260</v>
      </c>
      <c r="F91" s="14"/>
      <c r="G91" s="40"/>
    </row>
    <row r="92" customFormat="false" ht="12.8" hidden="false" customHeight="false" outlineLevel="0" collapsed="false">
      <c r="A92" s="7" t="s">
        <v>267</v>
      </c>
      <c r="B92" s="43" t="s">
        <v>266</v>
      </c>
      <c r="C92" s="44" t="s">
        <v>1261</v>
      </c>
      <c r="D92" s="43" t="s">
        <v>268</v>
      </c>
      <c r="E92" s="43"/>
      <c r="F92" s="14"/>
      <c r="G92" s="40"/>
    </row>
    <row r="93" customFormat="false" ht="12.8" hidden="false" customHeight="false" outlineLevel="0" collapsed="false">
      <c r="A93" s="7" t="s">
        <v>270</v>
      </c>
      <c r="B93" s="43" t="s">
        <v>1262</v>
      </c>
      <c r="C93" s="44" t="s">
        <v>1263</v>
      </c>
      <c r="D93" s="43" t="s">
        <v>1262</v>
      </c>
      <c r="E93" s="43" t="s">
        <v>1264</v>
      </c>
      <c r="F93" s="14"/>
      <c r="G93" s="40"/>
    </row>
    <row r="94" customFormat="false" ht="12.8" hidden="false" customHeight="false" outlineLevel="0" collapsed="false">
      <c r="A94" s="7" t="s">
        <v>273</v>
      </c>
      <c r="B94" s="43" t="s">
        <v>1265</v>
      </c>
      <c r="C94" s="44" t="s">
        <v>1265</v>
      </c>
      <c r="D94" s="43" t="s">
        <v>1266</v>
      </c>
      <c r="E94" s="43" t="s">
        <v>1267</v>
      </c>
      <c r="F94" s="14"/>
      <c r="G94" s="40"/>
    </row>
    <row r="95" customFormat="false" ht="12.8" hidden="false" customHeight="false" outlineLevel="0" collapsed="false">
      <c r="A95" s="7" t="s">
        <v>276</v>
      </c>
      <c r="B95" s="43" t="s">
        <v>277</v>
      </c>
      <c r="C95" s="44"/>
      <c r="D95" s="43"/>
      <c r="E95" s="43" t="s">
        <v>277</v>
      </c>
      <c r="F95" s="14"/>
      <c r="G95" s="40"/>
    </row>
    <row r="96" customFormat="false" ht="12.8" hidden="false" customHeight="false" outlineLevel="0" collapsed="false">
      <c r="A96" s="7" t="s">
        <v>279</v>
      </c>
      <c r="B96" s="43" t="s">
        <v>1268</v>
      </c>
      <c r="C96" s="44" t="s">
        <v>1268</v>
      </c>
      <c r="D96" s="43" t="s">
        <v>1269</v>
      </c>
      <c r="E96" s="43" t="s">
        <v>1270</v>
      </c>
      <c r="F96" s="14"/>
      <c r="G96" s="40"/>
    </row>
    <row r="97" customFormat="false" ht="12.8" hidden="false" customHeight="false" outlineLevel="0" collapsed="false">
      <c r="A97" s="7" t="s">
        <v>282</v>
      </c>
      <c r="B97" s="43" t="s">
        <v>283</v>
      </c>
      <c r="C97" s="44" t="s">
        <v>283</v>
      </c>
      <c r="D97" s="43" t="s">
        <v>283</v>
      </c>
      <c r="E97" s="43" t="s">
        <v>283</v>
      </c>
      <c r="F97" s="14"/>
      <c r="G97" s="40"/>
    </row>
    <row r="98" customFormat="false" ht="12.8" hidden="false" customHeight="false" outlineLevel="0" collapsed="false">
      <c r="A98" s="7" t="s">
        <v>285</v>
      </c>
      <c r="B98" s="43" t="s">
        <v>1271</v>
      </c>
      <c r="C98" s="44" t="s">
        <v>1271</v>
      </c>
      <c r="D98" s="43" t="s">
        <v>1271</v>
      </c>
      <c r="E98" s="43" t="s">
        <v>1272</v>
      </c>
      <c r="F98" s="14"/>
      <c r="G98" s="40"/>
    </row>
    <row r="99" customFormat="false" ht="12.8" hidden="false" customHeight="false" outlineLevel="0" collapsed="false">
      <c r="A99" s="7" t="s">
        <v>288</v>
      </c>
      <c r="B99" s="43" t="s">
        <v>1273</v>
      </c>
      <c r="C99" s="44" t="s">
        <v>1273</v>
      </c>
      <c r="D99" s="43" t="s">
        <v>1274</v>
      </c>
      <c r="E99" s="43" t="s">
        <v>1275</v>
      </c>
      <c r="F99" s="14"/>
      <c r="G99" s="40"/>
    </row>
    <row r="100" customFormat="false" ht="12.8" hidden="false" customHeight="false" outlineLevel="0" collapsed="false">
      <c r="A100" s="7" t="s">
        <v>290</v>
      </c>
      <c r="B100" s="43" t="s">
        <v>1276</v>
      </c>
      <c r="C100" s="44"/>
      <c r="D100" s="43"/>
      <c r="E100" s="43"/>
      <c r="F100" s="14"/>
      <c r="G100" s="40"/>
    </row>
    <row r="101" customFormat="false" ht="12.8" hidden="false" customHeight="false" outlineLevel="0" collapsed="false">
      <c r="A101" s="7" t="s">
        <v>292</v>
      </c>
      <c r="B101" s="43"/>
      <c r="C101" s="44"/>
      <c r="D101" s="43"/>
      <c r="E101" s="43"/>
      <c r="F101" s="14"/>
      <c r="G101" s="40"/>
    </row>
    <row r="102" customFormat="false" ht="12.8" hidden="false" customHeight="false" outlineLevel="0" collapsed="false">
      <c r="A102" s="7" t="s">
        <v>294</v>
      </c>
      <c r="B102" s="43" t="s">
        <v>295</v>
      </c>
      <c r="C102" s="44" t="s">
        <v>295</v>
      </c>
      <c r="D102" s="43" t="s">
        <v>1277</v>
      </c>
      <c r="E102" s="43" t="s">
        <v>1277</v>
      </c>
      <c r="F102" s="14"/>
      <c r="G102" s="40"/>
    </row>
    <row r="103" customFormat="false" ht="12.8" hidden="false" customHeight="false" outlineLevel="0" collapsed="false">
      <c r="A103" s="7" t="s">
        <v>297</v>
      </c>
      <c r="B103" s="43" t="s">
        <v>1278</v>
      </c>
      <c r="C103" s="44" t="s">
        <v>1279</v>
      </c>
      <c r="D103" s="43" t="s">
        <v>1280</v>
      </c>
      <c r="E103" s="43" t="s">
        <v>1281</v>
      </c>
      <c r="F103" s="14"/>
      <c r="G103" s="40"/>
    </row>
    <row r="104" customFormat="false" ht="12.8" hidden="false" customHeight="false" outlineLevel="0" collapsed="false">
      <c r="A104" s="7" t="s">
        <v>300</v>
      </c>
      <c r="B104" s="43" t="s">
        <v>301</v>
      </c>
      <c r="C104" s="44" t="s">
        <v>301</v>
      </c>
      <c r="D104" s="43"/>
      <c r="E104" s="43"/>
      <c r="F104" s="14"/>
      <c r="G104" s="40"/>
    </row>
    <row r="105" customFormat="false" ht="12.8" hidden="false" customHeight="false" outlineLevel="0" collapsed="false">
      <c r="A105" s="7" t="s">
        <v>302</v>
      </c>
      <c r="B105" s="43"/>
      <c r="C105" s="44"/>
      <c r="D105" s="43"/>
      <c r="E105" s="43"/>
      <c r="F105" s="14"/>
      <c r="G105" s="40"/>
    </row>
    <row r="106" customFormat="false" ht="12.8" hidden="false" customHeight="false" outlineLevel="0" collapsed="false">
      <c r="A106" s="7" t="s">
        <v>304</v>
      </c>
      <c r="B106" s="43" t="s">
        <v>1282</v>
      </c>
      <c r="C106" s="44" t="s">
        <v>1282</v>
      </c>
      <c r="D106" s="43" t="s">
        <v>305</v>
      </c>
      <c r="E106" s="43"/>
      <c r="F106" s="14"/>
      <c r="G106" s="40"/>
    </row>
    <row r="107" customFormat="false" ht="12.8" hidden="false" customHeight="false" outlineLevel="0" collapsed="false">
      <c r="A107" s="7" t="s">
        <v>307</v>
      </c>
      <c r="B107" s="43" t="s">
        <v>1283</v>
      </c>
      <c r="C107" s="44" t="s">
        <v>1283</v>
      </c>
      <c r="D107" s="43" t="s">
        <v>1284</v>
      </c>
      <c r="E107" s="43"/>
      <c r="F107" s="14"/>
      <c r="G107" s="40"/>
    </row>
    <row r="108" customFormat="false" ht="12.8" hidden="false" customHeight="false" outlineLevel="0" collapsed="false">
      <c r="A108" s="7" t="s">
        <v>310</v>
      </c>
      <c r="B108" s="43" t="s">
        <v>1285</v>
      </c>
      <c r="C108" s="44" t="s">
        <v>1286</v>
      </c>
      <c r="D108" s="43" t="s">
        <v>1287</v>
      </c>
      <c r="E108" s="43" t="s">
        <v>1288</v>
      </c>
      <c r="F108" s="14"/>
      <c r="G108" s="40"/>
    </row>
    <row r="109" customFormat="false" ht="12.8" hidden="false" customHeight="false" outlineLevel="0" collapsed="false">
      <c r="A109" s="7" t="s">
        <v>313</v>
      </c>
      <c r="B109" s="43" t="s">
        <v>312</v>
      </c>
      <c r="C109" s="44" t="s">
        <v>1289</v>
      </c>
      <c r="D109" s="43" t="s">
        <v>1290</v>
      </c>
      <c r="E109" s="43" t="s">
        <v>1291</v>
      </c>
      <c r="F109" s="14"/>
      <c r="G109" s="40"/>
    </row>
    <row r="110" customFormat="false" ht="12.8" hidden="false" customHeight="false" outlineLevel="0" collapsed="false">
      <c r="A110" s="7" t="s">
        <v>316</v>
      </c>
      <c r="B110" s="43"/>
      <c r="C110" s="44"/>
      <c r="D110" s="43"/>
      <c r="E110" s="43"/>
      <c r="F110" s="14"/>
      <c r="G110" s="40"/>
    </row>
    <row r="111" customFormat="false" ht="12.8" hidden="false" customHeight="false" outlineLevel="0" collapsed="false">
      <c r="A111" s="7" t="s">
        <v>318</v>
      </c>
      <c r="B111" s="43" t="s">
        <v>319</v>
      </c>
      <c r="C111" s="44" t="s">
        <v>319</v>
      </c>
      <c r="D111" s="43" t="s">
        <v>319</v>
      </c>
      <c r="E111" s="43" t="s">
        <v>319</v>
      </c>
      <c r="F111" s="14"/>
      <c r="G111" s="40"/>
    </row>
    <row r="112" customFormat="false" ht="12.8" hidden="false" customHeight="false" outlineLevel="0" collapsed="false">
      <c r="A112" s="7" t="s">
        <v>321</v>
      </c>
      <c r="B112" s="43" t="s">
        <v>322</v>
      </c>
      <c r="C112" s="44" t="s">
        <v>322</v>
      </c>
      <c r="D112" s="43"/>
      <c r="E112" s="43" t="s">
        <v>322</v>
      </c>
      <c r="F112" s="14"/>
      <c r="G112" s="40"/>
    </row>
    <row r="113" customFormat="false" ht="12.8" hidden="false" customHeight="false" outlineLevel="0" collapsed="false">
      <c r="A113" s="7" t="s">
        <v>324</v>
      </c>
      <c r="B113" s="43" t="s">
        <v>1292</v>
      </c>
      <c r="C113" s="44" t="s">
        <v>1293</v>
      </c>
      <c r="D113" s="43" t="s">
        <v>1294</v>
      </c>
      <c r="E113" s="43" t="s">
        <v>1295</v>
      </c>
      <c r="F113" s="14"/>
      <c r="G113" s="40"/>
    </row>
    <row r="114" customFormat="false" ht="12.8" hidden="false" customHeight="false" outlineLevel="0" collapsed="false">
      <c r="A114" s="7" t="s">
        <v>327</v>
      </c>
      <c r="B114" s="43" t="s">
        <v>1296</v>
      </c>
      <c r="C114" s="44" t="s">
        <v>1296</v>
      </c>
      <c r="D114" s="43" t="s">
        <v>328</v>
      </c>
      <c r="E114" s="43" t="s">
        <v>1296</v>
      </c>
      <c r="F114" s="14"/>
      <c r="G114" s="40"/>
    </row>
    <row r="115" customFormat="false" ht="12.8" hidden="false" customHeight="false" outlineLevel="0" collapsed="false">
      <c r="A115" s="7" t="s">
        <v>330</v>
      </c>
      <c r="B115" s="43" t="s">
        <v>1297</v>
      </c>
      <c r="C115" s="44" t="s">
        <v>1298</v>
      </c>
      <c r="D115" s="43" t="s">
        <v>331</v>
      </c>
      <c r="E115" s="43" t="s">
        <v>1299</v>
      </c>
      <c r="F115" s="14"/>
      <c r="G115" s="40"/>
    </row>
    <row r="116" customFormat="false" ht="12.8" hidden="false" customHeight="false" outlineLevel="0" collapsed="false">
      <c r="A116" s="7" t="s">
        <v>333</v>
      </c>
      <c r="B116" s="43" t="s">
        <v>334</v>
      </c>
      <c r="C116" s="44" t="s">
        <v>334</v>
      </c>
      <c r="D116" s="43" t="s">
        <v>1300</v>
      </c>
      <c r="E116" s="43"/>
      <c r="F116" s="14"/>
      <c r="G116" s="40"/>
    </row>
    <row r="117" customFormat="false" ht="12.8" hidden="false" customHeight="false" outlineLevel="0" collapsed="false">
      <c r="A117" s="7" t="s">
        <v>336</v>
      </c>
      <c r="B117" s="43" t="s">
        <v>1301</v>
      </c>
      <c r="C117" s="44" t="s">
        <v>1302</v>
      </c>
      <c r="D117" s="43" t="s">
        <v>1303</v>
      </c>
      <c r="E117" s="43" t="s">
        <v>1304</v>
      </c>
      <c r="F117" s="14"/>
      <c r="G117" s="40"/>
    </row>
    <row r="118" customFormat="false" ht="12.8" hidden="false" customHeight="false" outlineLevel="0" collapsed="false">
      <c r="A118" s="7" t="s">
        <v>339</v>
      </c>
      <c r="B118" s="43" t="s">
        <v>1305</v>
      </c>
      <c r="C118" s="44" t="s">
        <v>1306</v>
      </c>
      <c r="D118" s="43" t="s">
        <v>1307</v>
      </c>
      <c r="E118" s="43" t="s">
        <v>1308</v>
      </c>
      <c r="F118" s="14"/>
      <c r="G118" s="40"/>
    </row>
    <row r="119" customFormat="false" ht="12.8" hidden="false" customHeight="false" outlineLevel="0" collapsed="false">
      <c r="A119" s="7" t="s">
        <v>342</v>
      </c>
      <c r="B119" s="43" t="s">
        <v>343</v>
      </c>
      <c r="C119" s="44" t="s">
        <v>343</v>
      </c>
      <c r="D119" s="43"/>
      <c r="E119" s="43" t="s">
        <v>1309</v>
      </c>
      <c r="F119" s="14"/>
      <c r="G119" s="40"/>
    </row>
    <row r="120" customFormat="false" ht="12.8" hidden="false" customHeight="false" outlineLevel="0" collapsed="false">
      <c r="A120" s="7" t="s">
        <v>345</v>
      </c>
      <c r="B120" s="43" t="s">
        <v>346</v>
      </c>
      <c r="C120" s="44" t="s">
        <v>346</v>
      </c>
      <c r="D120" s="43" t="s">
        <v>346</v>
      </c>
      <c r="E120" s="43" t="s">
        <v>346</v>
      </c>
      <c r="F120" s="14"/>
      <c r="G120" s="40"/>
    </row>
    <row r="121" customFormat="false" ht="12.8" hidden="false" customHeight="false" outlineLevel="0" collapsed="false">
      <c r="A121" s="7" t="s">
        <v>348</v>
      </c>
      <c r="B121" s="43" t="s">
        <v>1310</v>
      </c>
      <c r="C121" s="44" t="s">
        <v>1311</v>
      </c>
      <c r="D121" s="43" t="s">
        <v>1310</v>
      </c>
      <c r="E121" s="43" t="s">
        <v>1311</v>
      </c>
      <c r="F121" s="14"/>
      <c r="G121" s="40"/>
    </row>
    <row r="122" customFormat="false" ht="12.8" hidden="false" customHeight="false" outlineLevel="0" collapsed="false">
      <c r="A122" s="7" t="s">
        <v>351</v>
      </c>
      <c r="B122" s="43" t="s">
        <v>352</v>
      </c>
      <c r="C122" s="44" t="s">
        <v>1312</v>
      </c>
      <c r="D122" s="43" t="s">
        <v>352</v>
      </c>
      <c r="E122" s="43" t="s">
        <v>1312</v>
      </c>
      <c r="F122" s="14"/>
      <c r="G122" s="40"/>
    </row>
    <row r="123" customFormat="false" ht="12.8" hidden="false" customHeight="false" outlineLevel="0" collapsed="false">
      <c r="A123" s="7" t="s">
        <v>354</v>
      </c>
      <c r="B123" s="43" t="s">
        <v>1313</v>
      </c>
      <c r="C123" s="44" t="s">
        <v>1314</v>
      </c>
      <c r="D123" s="43" t="s">
        <v>1315</v>
      </c>
      <c r="E123" s="43" t="s">
        <v>1316</v>
      </c>
      <c r="F123" s="14"/>
      <c r="G123" s="40"/>
    </row>
    <row r="124" customFormat="false" ht="12.8" hidden="false" customHeight="false" outlineLevel="0" collapsed="false">
      <c r="A124" s="7" t="s">
        <v>357</v>
      </c>
      <c r="B124" s="43" t="s">
        <v>358</v>
      </c>
      <c r="C124" s="44"/>
      <c r="D124" s="43" t="s">
        <v>358</v>
      </c>
      <c r="E124" s="43" t="s">
        <v>1317</v>
      </c>
      <c r="F124" s="14"/>
      <c r="G124" s="40"/>
    </row>
    <row r="125" customFormat="false" ht="12.8" hidden="false" customHeight="false" outlineLevel="0" collapsed="false">
      <c r="A125" s="7" t="s">
        <v>360</v>
      </c>
      <c r="B125" s="43" t="s">
        <v>359</v>
      </c>
      <c r="C125" s="44" t="s">
        <v>1318</v>
      </c>
      <c r="D125" s="43" t="s">
        <v>361</v>
      </c>
      <c r="E125" s="43"/>
      <c r="F125" s="14"/>
      <c r="G125" s="40"/>
    </row>
    <row r="126" customFormat="false" ht="12.8" hidden="false" customHeight="false" outlineLevel="0" collapsed="false">
      <c r="A126" s="7" t="s">
        <v>362</v>
      </c>
      <c r="B126" s="43"/>
      <c r="C126" s="44"/>
      <c r="D126" s="43"/>
      <c r="E126" s="43"/>
      <c r="F126" s="14"/>
      <c r="G126" s="40"/>
    </row>
    <row r="127" customFormat="false" ht="12.8" hidden="false" customHeight="false" outlineLevel="0" collapsed="false">
      <c r="A127" s="7" t="s">
        <v>364</v>
      </c>
      <c r="B127" s="43" t="s">
        <v>1319</v>
      </c>
      <c r="C127" s="44" t="s">
        <v>1319</v>
      </c>
      <c r="D127" s="43" t="s">
        <v>1320</v>
      </c>
      <c r="E127" s="43" t="s">
        <v>1321</v>
      </c>
      <c r="F127" s="14"/>
      <c r="G127" s="40"/>
    </row>
    <row r="128" customFormat="false" ht="12.8" hidden="false" customHeight="false" outlineLevel="0" collapsed="false">
      <c r="A128" s="7" t="s">
        <v>367</v>
      </c>
      <c r="B128" s="43" t="s">
        <v>368</v>
      </c>
      <c r="C128" s="44" t="s">
        <v>368</v>
      </c>
      <c r="D128" s="43" t="s">
        <v>1322</v>
      </c>
      <c r="E128" s="43" t="s">
        <v>1322</v>
      </c>
      <c r="F128" s="14"/>
      <c r="G128" s="40"/>
    </row>
    <row r="129" customFormat="false" ht="12.8" hidden="false" customHeight="false" outlineLevel="0" collapsed="false">
      <c r="A129" s="7" t="s">
        <v>369</v>
      </c>
      <c r="B129" s="43" t="s">
        <v>257</v>
      </c>
      <c r="C129" s="44" t="s">
        <v>1323</v>
      </c>
      <c r="D129" s="43" t="s">
        <v>370</v>
      </c>
      <c r="E129" s="43" t="s">
        <v>1324</v>
      </c>
      <c r="F129" s="14"/>
      <c r="G129" s="40"/>
    </row>
    <row r="130" customFormat="false" ht="12.8" hidden="false" customHeight="false" outlineLevel="0" collapsed="false">
      <c r="A130" s="7" t="s">
        <v>372</v>
      </c>
      <c r="B130" s="43" t="s">
        <v>1325</v>
      </c>
      <c r="C130" s="44" t="s">
        <v>1326</v>
      </c>
      <c r="D130" s="43" t="s">
        <v>1327</v>
      </c>
      <c r="E130" s="43" t="s">
        <v>1328</v>
      </c>
      <c r="F130" s="14"/>
      <c r="G130" s="40"/>
    </row>
    <row r="131" customFormat="false" ht="12.8" hidden="false" customHeight="false" outlineLevel="0" collapsed="false">
      <c r="A131" s="7" t="s">
        <v>375</v>
      </c>
      <c r="B131" s="43" t="s">
        <v>1329</v>
      </c>
      <c r="C131" s="44" t="s">
        <v>1330</v>
      </c>
      <c r="D131" s="43" t="s">
        <v>1331</v>
      </c>
      <c r="E131" s="43" t="s">
        <v>1332</v>
      </c>
      <c r="F131" s="14"/>
      <c r="G131" s="40"/>
    </row>
    <row r="132" customFormat="false" ht="12.8" hidden="false" customHeight="false" outlineLevel="0" collapsed="false">
      <c r="A132" s="7" t="s">
        <v>378</v>
      </c>
      <c r="B132" s="43" t="s">
        <v>1333</v>
      </c>
      <c r="C132" s="44" t="s">
        <v>1333</v>
      </c>
      <c r="D132" s="43"/>
      <c r="E132" s="43"/>
      <c r="F132" s="14"/>
      <c r="G132" s="40"/>
    </row>
    <row r="133" customFormat="false" ht="12.8" hidden="false" customHeight="false" outlineLevel="0" collapsed="false">
      <c r="A133" s="7" t="s">
        <v>380</v>
      </c>
      <c r="B133" s="43"/>
      <c r="C133" s="44"/>
      <c r="D133" s="43"/>
      <c r="E133" s="43"/>
      <c r="F133" s="14"/>
      <c r="G133" s="40"/>
    </row>
    <row r="134" customFormat="false" ht="12.8" hidden="false" customHeight="false" outlineLevel="0" collapsed="false">
      <c r="A134" s="7" t="s">
        <v>382</v>
      </c>
      <c r="B134" s="43" t="s">
        <v>381</v>
      </c>
      <c r="C134" s="44" t="s">
        <v>1334</v>
      </c>
      <c r="D134" s="43" t="s">
        <v>1335</v>
      </c>
      <c r="E134" s="43" t="s">
        <v>1336</v>
      </c>
      <c r="F134" s="14"/>
      <c r="G134" s="40"/>
    </row>
    <row r="135" customFormat="false" ht="12.8" hidden="false" customHeight="false" outlineLevel="0" collapsed="false">
      <c r="A135" s="7" t="s">
        <v>384</v>
      </c>
      <c r="B135" s="43"/>
      <c r="C135" s="44"/>
      <c r="D135" s="43"/>
      <c r="E135" s="43"/>
      <c r="F135" s="14"/>
      <c r="G135" s="40"/>
    </row>
    <row r="136" customFormat="false" ht="12.8" hidden="false" customHeight="false" outlineLevel="0" collapsed="false">
      <c r="A136" s="7" t="s">
        <v>385</v>
      </c>
      <c r="B136" s="43"/>
      <c r="C136" s="44"/>
      <c r="D136" s="43"/>
      <c r="E136" s="43"/>
      <c r="F136" s="14"/>
      <c r="G136" s="40"/>
    </row>
    <row r="137" customFormat="false" ht="12.8" hidden="false" customHeight="false" outlineLevel="0" collapsed="false">
      <c r="A137" s="7" t="s">
        <v>386</v>
      </c>
      <c r="B137" s="43" t="s">
        <v>1337</v>
      </c>
      <c r="C137" s="44" t="s">
        <v>1338</v>
      </c>
      <c r="D137" s="43" t="s">
        <v>1339</v>
      </c>
      <c r="E137" s="43" t="s">
        <v>1340</v>
      </c>
      <c r="F137" s="14"/>
      <c r="G137" s="40"/>
    </row>
    <row r="138" customFormat="false" ht="12.8" hidden="false" customHeight="false" outlineLevel="0" collapsed="false">
      <c r="A138" s="7" t="s">
        <v>388</v>
      </c>
      <c r="B138" s="43"/>
      <c r="C138" s="44"/>
      <c r="D138" s="43"/>
      <c r="E138" s="43"/>
      <c r="F138" s="14"/>
      <c r="G138" s="40"/>
    </row>
    <row r="139" customFormat="false" ht="12.8" hidden="false" customHeight="false" outlineLevel="0" collapsed="false">
      <c r="A139" s="7" t="s">
        <v>390</v>
      </c>
      <c r="B139" s="43" t="s">
        <v>389</v>
      </c>
      <c r="C139" s="44" t="s">
        <v>1341</v>
      </c>
      <c r="D139" s="43" t="s">
        <v>1341</v>
      </c>
      <c r="E139" s="43"/>
      <c r="F139" s="14"/>
      <c r="G139" s="40"/>
    </row>
    <row r="140" customFormat="false" ht="12.8" hidden="false" customHeight="false" outlineLevel="0" collapsed="false">
      <c r="A140" s="7" t="s">
        <v>393</v>
      </c>
      <c r="B140" s="43" t="s">
        <v>1342</v>
      </c>
      <c r="C140" s="44" t="s">
        <v>1343</v>
      </c>
      <c r="D140" s="43" t="s">
        <v>1344</v>
      </c>
      <c r="E140" s="43" t="s">
        <v>1345</v>
      </c>
      <c r="F140" s="14"/>
      <c r="G140" s="40"/>
    </row>
    <row r="141" customFormat="false" ht="12.8" hidden="false" customHeight="false" outlineLevel="0" collapsed="false">
      <c r="A141" s="7" t="s">
        <v>396</v>
      </c>
      <c r="B141" s="43" t="s">
        <v>1346</v>
      </c>
      <c r="C141" s="44" t="s">
        <v>1346</v>
      </c>
      <c r="D141" s="43" t="s">
        <v>1347</v>
      </c>
      <c r="E141" s="43" t="s">
        <v>1347</v>
      </c>
      <c r="F141" s="14"/>
      <c r="G141" s="40"/>
    </row>
    <row r="142" customFormat="false" ht="12.8" hidden="false" customHeight="false" outlineLevel="0" collapsed="false">
      <c r="A142" s="7" t="s">
        <v>398</v>
      </c>
      <c r="B142" s="43" t="s">
        <v>1348</v>
      </c>
      <c r="C142" s="44"/>
      <c r="D142" s="43"/>
      <c r="E142" s="43"/>
      <c r="F142" s="14"/>
      <c r="G142" s="40"/>
    </row>
    <row r="143" customFormat="false" ht="12.8" hidden="false" customHeight="false" outlineLevel="0" collapsed="false">
      <c r="A143" s="7" t="s">
        <v>400</v>
      </c>
      <c r="B143" s="43" t="s">
        <v>1349</v>
      </c>
      <c r="C143" s="44"/>
      <c r="D143" s="43"/>
      <c r="E143" s="43"/>
      <c r="F143" s="14"/>
      <c r="G143" s="40"/>
    </row>
    <row r="144" customFormat="false" ht="12.8" hidden="false" customHeight="false" outlineLevel="0" collapsed="false">
      <c r="A144" s="7" t="s">
        <v>402</v>
      </c>
      <c r="B144" s="43"/>
      <c r="C144" s="44"/>
      <c r="D144" s="43"/>
      <c r="E144" s="43"/>
      <c r="F144" s="14"/>
      <c r="G144" s="40"/>
    </row>
    <row r="145" customFormat="false" ht="12.8" hidden="false" customHeight="false" outlineLevel="0" collapsed="false">
      <c r="A145" s="7" t="s">
        <v>404</v>
      </c>
      <c r="B145" s="43" t="s">
        <v>403</v>
      </c>
      <c r="C145" s="44" t="s">
        <v>1350</v>
      </c>
      <c r="D145" s="43" t="s">
        <v>405</v>
      </c>
      <c r="E145" s="43" t="s">
        <v>1351</v>
      </c>
      <c r="F145" s="14"/>
      <c r="G145" s="40"/>
    </row>
    <row r="146" customFormat="false" ht="12.8" hidden="false" customHeight="false" outlineLevel="0" collapsed="false">
      <c r="A146" s="7" t="s">
        <v>407</v>
      </c>
      <c r="B146" s="43" t="s">
        <v>406</v>
      </c>
      <c r="C146" s="44" t="s">
        <v>1352</v>
      </c>
      <c r="D146" s="43" t="s">
        <v>408</v>
      </c>
      <c r="E146" s="43" t="s">
        <v>1353</v>
      </c>
      <c r="F146" s="14"/>
      <c r="G146" s="40"/>
    </row>
    <row r="147" customFormat="false" ht="12.8" hidden="false" customHeight="false" outlineLevel="0" collapsed="false">
      <c r="A147" s="7" t="s">
        <v>410</v>
      </c>
      <c r="B147" s="43" t="s">
        <v>411</v>
      </c>
      <c r="C147" s="44"/>
      <c r="D147" s="43"/>
      <c r="E147" s="43" t="s">
        <v>411</v>
      </c>
      <c r="F147" s="14"/>
      <c r="G147" s="40"/>
    </row>
    <row r="148" customFormat="false" ht="12.8" hidden="false" customHeight="false" outlineLevel="0" collapsed="false">
      <c r="A148" s="7" t="s">
        <v>412</v>
      </c>
      <c r="B148" s="43"/>
      <c r="C148" s="44"/>
      <c r="D148" s="43"/>
      <c r="E148" s="43"/>
      <c r="F148" s="14"/>
      <c r="G148" s="40"/>
    </row>
    <row r="149" customFormat="false" ht="12.8" hidden="false" customHeight="false" outlineLevel="0" collapsed="false">
      <c r="A149" s="7" t="s">
        <v>413</v>
      </c>
      <c r="B149" s="43"/>
      <c r="C149" s="44"/>
      <c r="D149" s="43"/>
      <c r="E149" s="43"/>
      <c r="F149" s="14"/>
      <c r="G149" s="40"/>
    </row>
    <row r="150" customFormat="false" ht="12.8" hidden="false" customHeight="false" outlineLevel="0" collapsed="false">
      <c r="A150" s="7" t="s">
        <v>415</v>
      </c>
      <c r="B150" s="43" t="s">
        <v>1354</v>
      </c>
      <c r="C150" s="44" t="s">
        <v>1355</v>
      </c>
      <c r="D150" s="43" t="s">
        <v>1356</v>
      </c>
      <c r="E150" s="43" t="s">
        <v>1357</v>
      </c>
      <c r="F150" s="14"/>
      <c r="G150" s="40"/>
    </row>
    <row r="151" customFormat="false" ht="12.8" hidden="false" customHeight="false" outlineLevel="0" collapsed="false">
      <c r="A151" s="7" t="s">
        <v>418</v>
      </c>
      <c r="B151" s="43" t="s">
        <v>417</v>
      </c>
      <c r="C151" s="44" t="s">
        <v>1358</v>
      </c>
      <c r="D151" s="43" t="s">
        <v>1359</v>
      </c>
      <c r="E151" s="43" t="s">
        <v>1360</v>
      </c>
      <c r="F151" s="14"/>
      <c r="G151" s="40"/>
    </row>
    <row r="152" customFormat="false" ht="12.8" hidden="false" customHeight="false" outlineLevel="0" collapsed="false">
      <c r="A152" s="7" t="s">
        <v>421</v>
      </c>
      <c r="B152" s="43" t="s">
        <v>1361</v>
      </c>
      <c r="C152" s="44" t="s">
        <v>1362</v>
      </c>
      <c r="D152" s="43" t="s">
        <v>1363</v>
      </c>
      <c r="E152" s="43" t="s">
        <v>1364</v>
      </c>
      <c r="F152" s="14"/>
      <c r="G152" s="40"/>
    </row>
    <row r="153" customFormat="false" ht="12.8" hidden="false" customHeight="false" outlineLevel="0" collapsed="false">
      <c r="A153" s="7" t="s">
        <v>424</v>
      </c>
      <c r="B153" s="43" t="s">
        <v>1365</v>
      </c>
      <c r="C153" s="44" t="s">
        <v>425</v>
      </c>
      <c r="D153" s="43" t="s">
        <v>1366</v>
      </c>
      <c r="E153" s="43" t="s">
        <v>1367</v>
      </c>
      <c r="F153" s="14"/>
      <c r="G153" s="40"/>
    </row>
    <row r="154" customFormat="false" ht="12.8" hidden="false" customHeight="false" outlineLevel="0" collapsed="false">
      <c r="A154" s="7" t="s">
        <v>427</v>
      </c>
      <c r="B154" s="43" t="s">
        <v>426</v>
      </c>
      <c r="C154" s="44" t="s">
        <v>1368</v>
      </c>
      <c r="D154" s="43" t="s">
        <v>1369</v>
      </c>
      <c r="E154" s="43" t="s">
        <v>1370</v>
      </c>
      <c r="F154" s="14"/>
      <c r="G154" s="40"/>
    </row>
    <row r="155" customFormat="false" ht="12.8" hidden="false" customHeight="false" outlineLevel="0" collapsed="false">
      <c r="A155" s="7" t="s">
        <v>430</v>
      </c>
      <c r="B155" s="43" t="s">
        <v>429</v>
      </c>
      <c r="C155" s="44" t="s">
        <v>1371</v>
      </c>
      <c r="D155" s="43" t="s">
        <v>1372</v>
      </c>
      <c r="E155" s="43" t="s">
        <v>1372</v>
      </c>
      <c r="F155" s="14"/>
      <c r="G155" s="40"/>
    </row>
    <row r="156" customFormat="false" ht="12.8" hidden="false" customHeight="false" outlineLevel="0" collapsed="false">
      <c r="A156" s="7" t="s">
        <v>433</v>
      </c>
      <c r="B156" s="43" t="s">
        <v>1373</v>
      </c>
      <c r="C156" s="44" t="s">
        <v>1374</v>
      </c>
      <c r="D156" s="43" t="s">
        <v>434</v>
      </c>
      <c r="E156" s="43" t="s">
        <v>1375</v>
      </c>
      <c r="F156" s="14"/>
      <c r="G156" s="40"/>
    </row>
    <row r="157" customFormat="false" ht="12.8" hidden="false" customHeight="false" outlineLevel="0" collapsed="false">
      <c r="A157" s="7" t="s">
        <v>436</v>
      </c>
      <c r="B157" s="43" t="s">
        <v>1376</v>
      </c>
      <c r="C157" s="44" t="s">
        <v>1376</v>
      </c>
      <c r="D157" s="43" t="s">
        <v>1377</v>
      </c>
      <c r="E157" s="43"/>
      <c r="F157" s="14"/>
      <c r="G157" s="40"/>
    </row>
    <row r="158" customFormat="false" ht="12.8" hidden="false" customHeight="false" outlineLevel="0" collapsed="false">
      <c r="A158" s="7" t="s">
        <v>439</v>
      </c>
      <c r="B158" s="43" t="s">
        <v>438</v>
      </c>
      <c r="C158" s="44" t="s">
        <v>1378</v>
      </c>
      <c r="D158" s="43" t="s">
        <v>1379</v>
      </c>
      <c r="E158" s="43" t="s">
        <v>1380</v>
      </c>
      <c r="F158" s="14"/>
      <c r="G158" s="40"/>
    </row>
    <row r="159" customFormat="false" ht="12.8" hidden="false" customHeight="false" outlineLevel="0" collapsed="false">
      <c r="A159" s="7" t="s">
        <v>442</v>
      </c>
      <c r="B159" s="43" t="s">
        <v>1381</v>
      </c>
      <c r="C159" s="44" t="s">
        <v>1382</v>
      </c>
      <c r="D159" s="43" t="s">
        <v>1383</v>
      </c>
      <c r="E159" s="43"/>
      <c r="F159" s="14"/>
      <c r="G159" s="40"/>
    </row>
    <row r="160" customFormat="false" ht="12.8" hidden="false" customHeight="false" outlineLevel="0" collapsed="false">
      <c r="A160" s="7" t="s">
        <v>445</v>
      </c>
      <c r="B160" s="43" t="s">
        <v>444</v>
      </c>
      <c r="C160" s="44" t="s">
        <v>1384</v>
      </c>
      <c r="D160" s="43" t="s">
        <v>446</v>
      </c>
      <c r="E160" s="43" t="s">
        <v>1385</v>
      </c>
      <c r="F160" s="14"/>
      <c r="G160" s="40"/>
    </row>
    <row r="161" customFormat="false" ht="12.8" hidden="false" customHeight="false" outlineLevel="0" collapsed="false">
      <c r="A161" s="7" t="s">
        <v>448</v>
      </c>
      <c r="B161" s="43" t="s">
        <v>447</v>
      </c>
      <c r="C161" s="44" t="s">
        <v>1386</v>
      </c>
      <c r="D161" s="43" t="s">
        <v>449</v>
      </c>
      <c r="E161" s="43" t="s">
        <v>1387</v>
      </c>
      <c r="F161" s="14"/>
      <c r="G161" s="40"/>
    </row>
    <row r="162" customFormat="false" ht="12.8" hidden="false" customHeight="false" outlineLevel="0" collapsed="false">
      <c r="A162" s="7" t="s">
        <v>451</v>
      </c>
      <c r="B162" s="43" t="s">
        <v>1388</v>
      </c>
      <c r="C162" s="44" t="s">
        <v>1389</v>
      </c>
      <c r="D162" s="43" t="s">
        <v>1390</v>
      </c>
      <c r="E162" s="43" t="s">
        <v>1391</v>
      </c>
      <c r="F162" s="14"/>
      <c r="G162" s="40"/>
    </row>
    <row r="163" customFormat="false" ht="12.8" hidden="false" customHeight="false" outlineLevel="0" collapsed="false">
      <c r="A163" s="7" t="s">
        <v>454</v>
      </c>
      <c r="B163" s="43" t="s">
        <v>455</v>
      </c>
      <c r="C163" s="44" t="s">
        <v>455</v>
      </c>
      <c r="D163" s="43"/>
      <c r="E163" s="43"/>
      <c r="F163" s="14"/>
      <c r="G163" s="40"/>
    </row>
    <row r="164" customFormat="false" ht="12.8" hidden="false" customHeight="false" outlineLevel="0" collapsed="false">
      <c r="A164" s="7" t="s">
        <v>457</v>
      </c>
      <c r="B164" s="43" t="s">
        <v>1392</v>
      </c>
      <c r="C164" s="44" t="s">
        <v>1393</v>
      </c>
      <c r="D164" s="43" t="s">
        <v>1394</v>
      </c>
      <c r="E164" s="43" t="s">
        <v>1395</v>
      </c>
      <c r="F164" s="14"/>
      <c r="G164" s="40"/>
    </row>
    <row r="165" customFormat="false" ht="12.8" hidden="false" customHeight="false" outlineLevel="0" collapsed="false">
      <c r="A165" s="7" t="s">
        <v>460</v>
      </c>
      <c r="B165" s="43" t="s">
        <v>461</v>
      </c>
      <c r="C165" s="44" t="s">
        <v>461</v>
      </c>
      <c r="D165" s="43" t="s">
        <v>1396</v>
      </c>
      <c r="E165" s="43"/>
      <c r="F165" s="14"/>
      <c r="G165" s="40"/>
    </row>
    <row r="166" customFormat="false" ht="12.8" hidden="false" customHeight="false" outlineLevel="0" collapsed="false">
      <c r="A166" s="7" t="s">
        <v>463</v>
      </c>
      <c r="B166" s="43" t="s">
        <v>1397</v>
      </c>
      <c r="C166" s="44" t="s">
        <v>1398</v>
      </c>
      <c r="D166" s="43" t="s">
        <v>1399</v>
      </c>
      <c r="E166" s="43" t="s">
        <v>1400</v>
      </c>
      <c r="F166" s="14"/>
      <c r="G166" s="40"/>
    </row>
    <row r="167" customFormat="false" ht="12.8" hidden="false" customHeight="false" outlineLevel="0" collapsed="false">
      <c r="A167" s="7" t="s">
        <v>466</v>
      </c>
      <c r="B167" s="43" t="s">
        <v>1401</v>
      </c>
      <c r="C167" s="44" t="s">
        <v>1401</v>
      </c>
      <c r="D167" s="43" t="s">
        <v>467</v>
      </c>
      <c r="E167" s="43" t="s">
        <v>1402</v>
      </c>
      <c r="F167" s="14"/>
      <c r="G167" s="40"/>
    </row>
    <row r="168" customFormat="false" ht="12.8" hidden="false" customHeight="false" outlineLevel="0" collapsed="false">
      <c r="A168" s="7" t="s">
        <v>468</v>
      </c>
      <c r="B168" s="43"/>
      <c r="C168" s="44"/>
      <c r="D168" s="43"/>
      <c r="E168" s="43"/>
      <c r="F168" s="14"/>
      <c r="G168" s="40"/>
    </row>
    <row r="169" customFormat="false" ht="12.8" hidden="false" customHeight="false" outlineLevel="0" collapsed="false">
      <c r="A169" s="7" t="s">
        <v>470</v>
      </c>
      <c r="B169" s="43" t="s">
        <v>1403</v>
      </c>
      <c r="C169" s="44" t="s">
        <v>1403</v>
      </c>
      <c r="D169" s="43" t="s">
        <v>1404</v>
      </c>
      <c r="E169" s="43" t="s">
        <v>1405</v>
      </c>
      <c r="F169" s="14"/>
      <c r="G169" s="40"/>
    </row>
    <row r="170" customFormat="false" ht="12.8" hidden="false" customHeight="false" outlineLevel="0" collapsed="false">
      <c r="A170" s="7" t="s">
        <v>473</v>
      </c>
      <c r="B170" s="43" t="s">
        <v>1406</v>
      </c>
      <c r="C170" s="44" t="s">
        <v>1406</v>
      </c>
      <c r="D170" s="43" t="s">
        <v>1407</v>
      </c>
      <c r="E170" s="43" t="s">
        <v>1408</v>
      </c>
      <c r="F170" s="14"/>
      <c r="G170" s="40"/>
    </row>
    <row r="171" customFormat="false" ht="12.8" hidden="false" customHeight="false" outlineLevel="0" collapsed="false">
      <c r="A171" s="7" t="s">
        <v>476</v>
      </c>
      <c r="B171" s="43" t="s">
        <v>1409</v>
      </c>
      <c r="C171" s="44" t="s">
        <v>1409</v>
      </c>
      <c r="D171" s="43" t="s">
        <v>1409</v>
      </c>
      <c r="E171" s="43"/>
      <c r="F171" s="14"/>
      <c r="G171" s="40"/>
    </row>
    <row r="172" customFormat="false" ht="12.8" hidden="false" customHeight="false" outlineLevel="0" collapsed="false">
      <c r="A172" s="7" t="s">
        <v>479</v>
      </c>
      <c r="B172" s="43" t="s">
        <v>480</v>
      </c>
      <c r="C172" s="44"/>
      <c r="D172" s="43" t="s">
        <v>480</v>
      </c>
      <c r="E172" s="43"/>
      <c r="F172" s="14"/>
      <c r="G172" s="40"/>
    </row>
    <row r="173" customFormat="false" ht="12.8" hidden="false" customHeight="false" outlineLevel="0" collapsed="false">
      <c r="A173" s="7" t="s">
        <v>482</v>
      </c>
      <c r="B173" s="43" t="s">
        <v>1410</v>
      </c>
      <c r="C173" s="44" t="s">
        <v>1411</v>
      </c>
      <c r="D173" s="43" t="s">
        <v>1412</v>
      </c>
      <c r="E173" s="43" t="s">
        <v>1413</v>
      </c>
      <c r="F173" s="14"/>
      <c r="G173" s="40"/>
    </row>
    <row r="174" customFormat="false" ht="12.8" hidden="false" customHeight="false" outlineLevel="0" collapsed="false">
      <c r="A174" s="7" t="s">
        <v>485</v>
      </c>
      <c r="B174" s="43" t="s">
        <v>1414</v>
      </c>
      <c r="C174" s="44" t="s">
        <v>1415</v>
      </c>
      <c r="D174" s="43" t="s">
        <v>1416</v>
      </c>
      <c r="E174" s="43" t="s">
        <v>1415</v>
      </c>
      <c r="F174" s="14"/>
      <c r="G174" s="40"/>
    </row>
    <row r="175" customFormat="false" ht="12.8" hidden="false" customHeight="false" outlineLevel="0" collapsed="false">
      <c r="A175" s="7" t="s">
        <v>488</v>
      </c>
      <c r="B175" s="43" t="s">
        <v>1417</v>
      </c>
      <c r="C175" s="44" t="s">
        <v>1418</v>
      </c>
      <c r="D175" s="43" t="s">
        <v>1418</v>
      </c>
      <c r="E175" s="43" t="s">
        <v>1419</v>
      </c>
      <c r="F175" s="14"/>
      <c r="G175" s="40"/>
    </row>
    <row r="176" customFormat="false" ht="12.8" hidden="false" customHeight="false" outlineLevel="0" collapsed="false">
      <c r="A176" s="7" t="s">
        <v>490</v>
      </c>
      <c r="B176" s="43"/>
      <c r="C176" s="44"/>
      <c r="D176" s="43"/>
      <c r="E176" s="43"/>
      <c r="F176" s="14"/>
      <c r="G176" s="40"/>
    </row>
    <row r="177" customFormat="false" ht="12.8" hidden="false" customHeight="false" outlineLevel="0" collapsed="false">
      <c r="A177" s="7" t="s">
        <v>492</v>
      </c>
      <c r="B177" s="43" t="s">
        <v>1420</v>
      </c>
      <c r="C177" s="44" t="s">
        <v>1421</v>
      </c>
      <c r="D177" s="43" t="s">
        <v>1422</v>
      </c>
      <c r="E177" s="43" t="s">
        <v>1423</v>
      </c>
      <c r="F177" s="14"/>
      <c r="G177" s="40"/>
    </row>
    <row r="178" customFormat="false" ht="12.8" hidden="false" customHeight="false" outlineLevel="0" collapsed="false">
      <c r="A178" s="7" t="s">
        <v>495</v>
      </c>
      <c r="B178" s="43" t="s">
        <v>496</v>
      </c>
      <c r="C178" s="44" t="s">
        <v>496</v>
      </c>
      <c r="D178" s="43" t="s">
        <v>496</v>
      </c>
      <c r="E178" s="43" t="s">
        <v>496</v>
      </c>
      <c r="F178" s="14"/>
      <c r="G178" s="40"/>
    </row>
    <row r="179" customFormat="false" ht="12.8" hidden="false" customHeight="false" outlineLevel="0" collapsed="false">
      <c r="A179" s="7" t="s">
        <v>498</v>
      </c>
      <c r="B179" s="43" t="s">
        <v>497</v>
      </c>
      <c r="C179" s="44" t="s">
        <v>1424</v>
      </c>
      <c r="D179" s="43" t="s">
        <v>1425</v>
      </c>
      <c r="E179" s="43" t="s">
        <v>1426</v>
      </c>
      <c r="F179" s="14"/>
      <c r="G179" s="40"/>
    </row>
    <row r="180" customFormat="false" ht="12.8" hidden="false" customHeight="false" outlineLevel="0" collapsed="false">
      <c r="A180" s="7" t="s">
        <v>501</v>
      </c>
      <c r="B180" s="43" t="s">
        <v>502</v>
      </c>
      <c r="C180" s="44" t="s">
        <v>502</v>
      </c>
      <c r="D180" s="43"/>
      <c r="E180" s="43"/>
      <c r="F180" s="14"/>
      <c r="G180" s="40"/>
    </row>
    <row r="181" customFormat="false" ht="12.8" hidden="false" customHeight="false" outlineLevel="0" collapsed="false">
      <c r="A181" s="7" t="s">
        <v>504</v>
      </c>
      <c r="B181" s="43" t="s">
        <v>1427</v>
      </c>
      <c r="C181" s="44" t="s">
        <v>1428</v>
      </c>
      <c r="D181" s="43" t="s">
        <v>1429</v>
      </c>
      <c r="E181" s="43" t="s">
        <v>1430</v>
      </c>
      <c r="F181" s="14"/>
      <c r="G181" s="40"/>
    </row>
    <row r="182" customFormat="false" ht="12.8" hidden="false" customHeight="false" outlineLevel="0" collapsed="false">
      <c r="A182" s="7" t="s">
        <v>506</v>
      </c>
      <c r="B182" s="43"/>
      <c r="C182" s="44"/>
      <c r="D182" s="43"/>
      <c r="E182" s="43"/>
      <c r="F182" s="14"/>
      <c r="G182" s="40"/>
    </row>
    <row r="183" customFormat="false" ht="12.8" hidden="false" customHeight="false" outlineLevel="0" collapsed="false">
      <c r="A183" s="7" t="s">
        <v>508</v>
      </c>
      <c r="B183" s="43" t="s">
        <v>509</v>
      </c>
      <c r="C183" s="44" t="s">
        <v>509</v>
      </c>
      <c r="D183" s="43" t="s">
        <v>1431</v>
      </c>
      <c r="E183" s="43" t="s">
        <v>1432</v>
      </c>
      <c r="F183" s="14"/>
      <c r="G183" s="40"/>
    </row>
    <row r="184" customFormat="false" ht="12.8" hidden="false" customHeight="false" outlineLevel="0" collapsed="false">
      <c r="A184" s="7" t="s">
        <v>511</v>
      </c>
      <c r="B184" s="43" t="s">
        <v>510</v>
      </c>
      <c r="C184" s="44"/>
      <c r="D184" s="43" t="s">
        <v>1433</v>
      </c>
      <c r="E184" s="43"/>
      <c r="F184" s="14"/>
      <c r="G184" s="40"/>
    </row>
    <row r="185" customFormat="false" ht="12.8" hidden="false" customHeight="false" outlineLevel="0" collapsed="false">
      <c r="A185" s="7" t="s">
        <v>514</v>
      </c>
      <c r="B185" s="43" t="s">
        <v>515</v>
      </c>
      <c r="C185" s="44" t="s">
        <v>515</v>
      </c>
      <c r="D185" s="43"/>
      <c r="E185" s="43" t="s">
        <v>1434</v>
      </c>
      <c r="F185" s="14"/>
      <c r="G185" s="40"/>
    </row>
    <row r="186" customFormat="false" ht="12.8" hidden="false" customHeight="false" outlineLevel="0" collapsed="false">
      <c r="A186" s="7" t="s">
        <v>517</v>
      </c>
      <c r="B186" s="43" t="s">
        <v>518</v>
      </c>
      <c r="C186" s="44" t="s">
        <v>518</v>
      </c>
      <c r="D186" s="43" t="s">
        <v>518</v>
      </c>
      <c r="E186" s="43" t="s">
        <v>518</v>
      </c>
      <c r="F186" s="14"/>
      <c r="G186" s="40"/>
    </row>
    <row r="187" customFormat="false" ht="12.8" hidden="false" customHeight="false" outlineLevel="0" collapsed="false">
      <c r="A187" s="7" t="s">
        <v>519</v>
      </c>
      <c r="B187" s="43" t="s">
        <v>1435</v>
      </c>
      <c r="C187" s="44" t="s">
        <v>1435</v>
      </c>
      <c r="D187" s="43" t="s">
        <v>1435</v>
      </c>
      <c r="E187" s="43" t="s">
        <v>1436</v>
      </c>
      <c r="F187" s="14"/>
      <c r="G187" s="40"/>
    </row>
    <row r="188" customFormat="false" ht="12.8" hidden="false" customHeight="false" outlineLevel="0" collapsed="false">
      <c r="A188" s="7" t="s">
        <v>522</v>
      </c>
      <c r="B188" s="43" t="s">
        <v>523</v>
      </c>
      <c r="C188" s="44" t="s">
        <v>523</v>
      </c>
      <c r="D188" s="43"/>
      <c r="E188" s="43" t="s">
        <v>1437</v>
      </c>
      <c r="F188" s="14"/>
      <c r="G188" s="40"/>
    </row>
    <row r="189" customFormat="false" ht="12.8" hidden="false" customHeight="false" outlineLevel="0" collapsed="false">
      <c r="A189" s="7" t="s">
        <v>524</v>
      </c>
      <c r="B189" s="43"/>
      <c r="C189" s="44"/>
      <c r="D189" s="43"/>
      <c r="E189" s="43"/>
      <c r="F189" s="14"/>
      <c r="G189" s="40"/>
    </row>
    <row r="190" customFormat="false" ht="12.8" hidden="false" customHeight="false" outlineLevel="0" collapsed="false">
      <c r="A190" s="7" t="s">
        <v>525</v>
      </c>
      <c r="B190" s="43"/>
      <c r="C190" s="44"/>
      <c r="D190" s="43"/>
      <c r="E190" s="43"/>
      <c r="F190" s="14"/>
      <c r="G190" s="40"/>
    </row>
    <row r="191" customFormat="false" ht="12.8" hidden="false" customHeight="false" outlineLevel="0" collapsed="false">
      <c r="A191" s="7" t="s">
        <v>527</v>
      </c>
      <c r="B191" s="43" t="s">
        <v>1438</v>
      </c>
      <c r="C191" s="44" t="s">
        <v>1438</v>
      </c>
      <c r="D191" s="43"/>
      <c r="E191" s="43"/>
      <c r="F191" s="14"/>
      <c r="G191" s="40"/>
    </row>
    <row r="192" customFormat="false" ht="12.8" hidden="false" customHeight="false" outlineLevel="0" collapsed="false">
      <c r="A192" s="7" t="s">
        <v>530</v>
      </c>
      <c r="B192" s="43" t="s">
        <v>1439</v>
      </c>
      <c r="C192" s="44" t="s">
        <v>1440</v>
      </c>
      <c r="D192" s="43" t="s">
        <v>531</v>
      </c>
      <c r="E192" s="43" t="s">
        <v>1441</v>
      </c>
      <c r="F192" s="14"/>
      <c r="G192" s="40"/>
    </row>
    <row r="193" customFormat="false" ht="12.8" hidden="false" customHeight="false" outlineLevel="0" collapsed="false">
      <c r="A193" s="7" t="s">
        <v>533</v>
      </c>
      <c r="B193" s="43"/>
      <c r="C193" s="44"/>
      <c r="D193" s="43"/>
      <c r="E193" s="43"/>
      <c r="F193" s="14"/>
      <c r="G193" s="40"/>
    </row>
    <row r="194" customFormat="false" ht="12.8" hidden="false" customHeight="false" outlineLevel="0" collapsed="false">
      <c r="A194" s="7" t="s">
        <v>535</v>
      </c>
      <c r="B194" s="43" t="s">
        <v>536</v>
      </c>
      <c r="C194" s="44" t="s">
        <v>536</v>
      </c>
      <c r="D194" s="43"/>
      <c r="E194" s="43"/>
      <c r="F194" s="14"/>
      <c r="G194" s="40"/>
    </row>
    <row r="195" customFormat="false" ht="12.8" hidden="false" customHeight="false" outlineLevel="0" collapsed="false">
      <c r="A195" s="7" t="s">
        <v>538</v>
      </c>
      <c r="B195" s="43" t="s">
        <v>1442</v>
      </c>
      <c r="C195" s="44" t="s">
        <v>1443</v>
      </c>
      <c r="D195" s="43" t="s">
        <v>539</v>
      </c>
      <c r="E195" s="43"/>
      <c r="F195" s="14"/>
      <c r="G195" s="40"/>
    </row>
    <row r="196" customFormat="false" ht="12.8" hidden="false" customHeight="false" outlineLevel="0" collapsed="false">
      <c r="A196" s="7" t="s">
        <v>541</v>
      </c>
      <c r="B196" s="43"/>
      <c r="C196" s="44"/>
      <c r="D196" s="43"/>
      <c r="E196" s="43"/>
      <c r="F196" s="14"/>
      <c r="G196" s="40"/>
    </row>
    <row r="197" customFormat="false" ht="12.8" hidden="false" customHeight="false" outlineLevel="0" collapsed="false">
      <c r="A197" s="7" t="s">
        <v>543</v>
      </c>
      <c r="B197" s="43" t="s">
        <v>1444</v>
      </c>
      <c r="C197" s="44"/>
      <c r="D197" s="43" t="s">
        <v>1445</v>
      </c>
      <c r="E197" s="43"/>
      <c r="F197" s="14"/>
      <c r="G197" s="40"/>
    </row>
    <row r="198" customFormat="false" ht="12.8" hidden="false" customHeight="false" outlineLevel="0" collapsed="false">
      <c r="A198" s="7" t="s">
        <v>545</v>
      </c>
      <c r="B198" s="43"/>
      <c r="C198" s="44"/>
      <c r="D198" s="43"/>
      <c r="E198" s="43"/>
      <c r="F198" s="14"/>
      <c r="G198" s="40"/>
    </row>
    <row r="199" customFormat="false" ht="12.8" hidden="false" customHeight="false" outlineLevel="0" collapsed="false">
      <c r="A199" s="7" t="s">
        <v>547</v>
      </c>
      <c r="B199" s="43" t="s">
        <v>548</v>
      </c>
      <c r="C199" s="44" t="s">
        <v>1446</v>
      </c>
      <c r="D199" s="43" t="s">
        <v>548</v>
      </c>
      <c r="E199" s="43"/>
      <c r="F199" s="14"/>
      <c r="G199" s="40"/>
    </row>
    <row r="200" customFormat="false" ht="12.8" hidden="false" customHeight="false" outlineLevel="0" collapsed="false">
      <c r="A200" s="7" t="s">
        <v>549</v>
      </c>
      <c r="B200" s="43"/>
      <c r="C200" s="44"/>
      <c r="D200" s="43"/>
      <c r="E200" s="43"/>
      <c r="F200" s="14"/>
      <c r="G200" s="40"/>
    </row>
    <row r="201" customFormat="false" ht="12.8" hidden="false" customHeight="false" outlineLevel="0" collapsed="false">
      <c r="A201" s="7" t="s">
        <v>551</v>
      </c>
      <c r="B201" s="43" t="s">
        <v>552</v>
      </c>
      <c r="C201" s="44" t="s">
        <v>552</v>
      </c>
      <c r="D201" s="43"/>
      <c r="E201" s="43"/>
      <c r="F201" s="14"/>
      <c r="G201" s="40"/>
    </row>
    <row r="202" customFormat="false" ht="12.8" hidden="false" customHeight="false" outlineLevel="0" collapsed="false">
      <c r="A202" s="7" t="s">
        <v>554</v>
      </c>
      <c r="B202" s="43" t="s">
        <v>555</v>
      </c>
      <c r="C202" s="44" t="s">
        <v>555</v>
      </c>
      <c r="D202" s="43" t="s">
        <v>555</v>
      </c>
      <c r="E202" s="43" t="s">
        <v>555</v>
      </c>
      <c r="F202" s="14"/>
      <c r="G202" s="40"/>
    </row>
    <row r="203" customFormat="false" ht="12.8" hidden="false" customHeight="false" outlineLevel="0" collapsed="false">
      <c r="A203" s="7" t="s">
        <v>557</v>
      </c>
      <c r="B203" s="43" t="s">
        <v>1447</v>
      </c>
      <c r="C203" s="44" t="s">
        <v>1447</v>
      </c>
      <c r="D203" s="43" t="s">
        <v>1447</v>
      </c>
      <c r="E203" s="43" t="s">
        <v>1448</v>
      </c>
      <c r="F203" s="14"/>
      <c r="G203" s="40"/>
    </row>
    <row r="204" customFormat="false" ht="12.8" hidden="false" customHeight="false" outlineLevel="0" collapsed="false">
      <c r="A204" s="7" t="s">
        <v>560</v>
      </c>
      <c r="B204" s="43" t="s">
        <v>1449</v>
      </c>
      <c r="C204" s="44" t="s">
        <v>1449</v>
      </c>
      <c r="D204" s="43" t="s">
        <v>1449</v>
      </c>
      <c r="E204" s="43" t="s">
        <v>1450</v>
      </c>
      <c r="F204" s="14"/>
      <c r="G204" s="40"/>
    </row>
    <row r="205" customFormat="false" ht="12.8" hidden="false" customHeight="false" outlineLevel="0" collapsed="false">
      <c r="A205" s="7" t="s">
        <v>563</v>
      </c>
      <c r="B205" s="43" t="s">
        <v>1451</v>
      </c>
      <c r="C205" s="44" t="s">
        <v>1451</v>
      </c>
      <c r="D205" s="43" t="s">
        <v>1451</v>
      </c>
      <c r="E205" s="43" t="s">
        <v>1452</v>
      </c>
      <c r="F205" s="14"/>
      <c r="G205" s="40"/>
    </row>
    <row r="206" customFormat="false" ht="12.8" hidden="false" customHeight="false" outlineLevel="0" collapsed="false">
      <c r="A206" s="7" t="s">
        <v>566</v>
      </c>
      <c r="B206" s="43" t="s">
        <v>565</v>
      </c>
      <c r="C206" s="44" t="s">
        <v>1453</v>
      </c>
      <c r="D206" s="43" t="s">
        <v>1453</v>
      </c>
      <c r="E206" s="43"/>
      <c r="F206" s="14"/>
      <c r="G206" s="40"/>
    </row>
    <row r="207" customFormat="false" ht="12.8" hidden="false" customHeight="false" outlineLevel="0" collapsed="false">
      <c r="A207" s="7" t="s">
        <v>569</v>
      </c>
      <c r="B207" s="43" t="s">
        <v>568</v>
      </c>
      <c r="C207" s="44" t="s">
        <v>1454</v>
      </c>
      <c r="D207" s="43" t="s">
        <v>570</v>
      </c>
      <c r="E207" s="43" t="s">
        <v>1455</v>
      </c>
      <c r="F207" s="14"/>
      <c r="G207" s="40"/>
    </row>
    <row r="208" customFormat="false" ht="12.8" hidden="false" customHeight="false" outlineLevel="0" collapsed="false">
      <c r="A208" s="7" t="s">
        <v>572</v>
      </c>
      <c r="B208" s="43" t="s">
        <v>573</v>
      </c>
      <c r="C208" s="44" t="s">
        <v>573</v>
      </c>
      <c r="D208" s="43"/>
      <c r="E208" s="43"/>
      <c r="F208" s="14"/>
      <c r="G208" s="40"/>
    </row>
    <row r="209" customFormat="false" ht="12.8" hidden="false" customHeight="false" outlineLevel="0" collapsed="false">
      <c r="A209" s="7" t="s">
        <v>575</v>
      </c>
      <c r="B209" s="43" t="s">
        <v>576</v>
      </c>
      <c r="C209" s="44" t="s">
        <v>576</v>
      </c>
      <c r="D209" s="43" t="s">
        <v>1456</v>
      </c>
      <c r="E209" s="43"/>
      <c r="F209" s="14"/>
      <c r="G209" s="40"/>
    </row>
    <row r="210" customFormat="false" ht="12.8" hidden="false" customHeight="false" outlineLevel="0" collapsed="false">
      <c r="A210" s="7" t="s">
        <v>578</v>
      </c>
      <c r="B210" s="43" t="s">
        <v>1457</v>
      </c>
      <c r="C210" s="44" t="s">
        <v>1458</v>
      </c>
      <c r="D210" s="43" t="s">
        <v>1459</v>
      </c>
      <c r="E210" s="43" t="s">
        <v>1460</v>
      </c>
      <c r="F210" s="14"/>
      <c r="G210" s="40"/>
    </row>
    <row r="211" customFormat="false" ht="12.8" hidden="false" customHeight="false" outlineLevel="0" collapsed="false">
      <c r="A211" s="7" t="s">
        <v>581</v>
      </c>
      <c r="B211" s="43" t="s">
        <v>582</v>
      </c>
      <c r="C211" s="44" t="s">
        <v>582</v>
      </c>
      <c r="D211" s="43" t="s">
        <v>1461</v>
      </c>
      <c r="E211" s="43"/>
      <c r="F211" s="14"/>
      <c r="G211" s="40"/>
    </row>
    <row r="212" customFormat="false" ht="12.8" hidden="false" customHeight="false" outlineLevel="0" collapsed="false">
      <c r="A212" s="7" t="s">
        <v>584</v>
      </c>
      <c r="B212" s="43" t="s">
        <v>583</v>
      </c>
      <c r="C212" s="44" t="s">
        <v>1462</v>
      </c>
      <c r="D212" s="43" t="s">
        <v>1463</v>
      </c>
      <c r="E212" s="43" t="s">
        <v>1464</v>
      </c>
      <c r="F212" s="14"/>
      <c r="G212" s="40"/>
    </row>
    <row r="213" customFormat="false" ht="12.8" hidden="false" customHeight="false" outlineLevel="0" collapsed="false">
      <c r="A213" s="7" t="s">
        <v>587</v>
      </c>
      <c r="B213" s="43" t="s">
        <v>588</v>
      </c>
      <c r="C213" s="44" t="s">
        <v>588</v>
      </c>
      <c r="D213" s="43"/>
      <c r="E213" s="43"/>
      <c r="F213" s="14"/>
      <c r="G213" s="40"/>
    </row>
    <row r="214" customFormat="false" ht="12.8" hidden="false" customHeight="false" outlineLevel="0" collapsed="false">
      <c r="A214" s="7" t="s">
        <v>589</v>
      </c>
      <c r="B214" s="43"/>
      <c r="C214" s="44"/>
      <c r="D214" s="43"/>
      <c r="E214" s="43"/>
      <c r="F214" s="14"/>
      <c r="G214" s="40"/>
    </row>
    <row r="215" customFormat="false" ht="12.8" hidden="false" customHeight="false" outlineLevel="0" collapsed="false">
      <c r="A215" s="7" t="s">
        <v>591</v>
      </c>
      <c r="B215" s="43" t="s">
        <v>592</v>
      </c>
      <c r="C215" s="44" t="s">
        <v>592</v>
      </c>
      <c r="D215" s="43" t="s">
        <v>1465</v>
      </c>
      <c r="E215" s="43" t="s">
        <v>1465</v>
      </c>
      <c r="F215" s="14"/>
      <c r="G215" s="40"/>
    </row>
    <row r="216" customFormat="false" ht="12.8" hidden="false" customHeight="false" outlineLevel="0" collapsed="false">
      <c r="A216" s="7" t="s">
        <v>594</v>
      </c>
      <c r="B216" s="43" t="s">
        <v>1466</v>
      </c>
      <c r="C216" s="44" t="s">
        <v>1466</v>
      </c>
      <c r="D216" s="43" t="s">
        <v>1466</v>
      </c>
      <c r="E216" s="43" t="s">
        <v>1467</v>
      </c>
      <c r="F216" s="14"/>
      <c r="G216" s="40"/>
    </row>
    <row r="217" customFormat="false" ht="12.8" hidden="false" customHeight="false" outlineLevel="0" collapsed="false">
      <c r="A217" s="7" t="s">
        <v>597</v>
      </c>
      <c r="B217" s="43" t="s">
        <v>1468</v>
      </c>
      <c r="C217" s="44" t="s">
        <v>1468</v>
      </c>
      <c r="D217" s="43"/>
      <c r="E217" s="43" t="s">
        <v>1469</v>
      </c>
      <c r="F217" s="14"/>
      <c r="G217" s="40"/>
    </row>
    <row r="218" customFormat="false" ht="12.8" hidden="false" customHeight="false" outlineLevel="0" collapsed="false">
      <c r="A218" s="7" t="s">
        <v>599</v>
      </c>
      <c r="B218" s="43"/>
      <c r="C218" s="44"/>
      <c r="D218" s="43"/>
      <c r="E218" s="43"/>
      <c r="F218" s="14"/>
      <c r="G218" s="40"/>
    </row>
    <row r="219" customFormat="false" ht="12.8" hidden="false" customHeight="false" outlineLevel="0" collapsed="false">
      <c r="A219" s="7" t="s">
        <v>601</v>
      </c>
      <c r="B219" s="43" t="s">
        <v>602</v>
      </c>
      <c r="C219" s="44" t="s">
        <v>1470</v>
      </c>
      <c r="D219" s="43" t="s">
        <v>602</v>
      </c>
      <c r="E219" s="43" t="s">
        <v>1471</v>
      </c>
      <c r="F219" s="14"/>
      <c r="G219" s="40"/>
    </row>
    <row r="220" customFormat="false" ht="12.8" hidden="false" customHeight="false" outlineLevel="0" collapsed="false">
      <c r="A220" s="7" t="s">
        <v>604</v>
      </c>
      <c r="B220" s="43" t="s">
        <v>605</v>
      </c>
      <c r="C220" s="44" t="s">
        <v>605</v>
      </c>
      <c r="D220" s="43"/>
      <c r="E220" s="43"/>
      <c r="F220" s="14"/>
      <c r="G220" s="40"/>
    </row>
    <row r="221" customFormat="false" ht="12.8" hidden="false" customHeight="false" outlineLevel="0" collapsed="false">
      <c r="A221" s="7" t="s">
        <v>607</v>
      </c>
      <c r="B221" s="43" t="s">
        <v>608</v>
      </c>
      <c r="C221" s="44" t="s">
        <v>608</v>
      </c>
      <c r="D221" s="43" t="s">
        <v>608</v>
      </c>
      <c r="E221" s="43"/>
      <c r="F221" s="14"/>
      <c r="G221" s="40"/>
    </row>
    <row r="222" customFormat="false" ht="12.8" hidden="false" customHeight="false" outlineLevel="0" collapsed="false">
      <c r="A222" s="7" t="s">
        <v>610</v>
      </c>
      <c r="B222" s="43" t="s">
        <v>1472</v>
      </c>
      <c r="C222" s="44" t="s">
        <v>1472</v>
      </c>
      <c r="D222" s="43" t="s">
        <v>1473</v>
      </c>
      <c r="E222" s="43"/>
      <c r="F222" s="14"/>
      <c r="G222" s="40"/>
    </row>
    <row r="223" customFormat="false" ht="12.8" hidden="false" customHeight="false" outlineLevel="0" collapsed="false">
      <c r="A223" s="7" t="s">
        <v>612</v>
      </c>
      <c r="B223" s="43"/>
      <c r="C223" s="44"/>
      <c r="D223" s="43"/>
      <c r="E223" s="43"/>
      <c r="F223" s="14"/>
      <c r="G223" s="40"/>
    </row>
    <row r="224" customFormat="false" ht="12.8" hidden="false" customHeight="false" outlineLevel="0" collapsed="false">
      <c r="A224" s="7" t="s">
        <v>613</v>
      </c>
      <c r="B224" s="43"/>
      <c r="C224" s="44"/>
      <c r="D224" s="43"/>
      <c r="E224" s="43"/>
      <c r="F224" s="14"/>
      <c r="G224" s="40"/>
    </row>
    <row r="225" customFormat="false" ht="12.8" hidden="false" customHeight="false" outlineLevel="0" collapsed="false">
      <c r="A225" s="7" t="s">
        <v>615</v>
      </c>
      <c r="B225" s="43" t="s">
        <v>614</v>
      </c>
      <c r="C225" s="44" t="s">
        <v>1474</v>
      </c>
      <c r="D225" s="43" t="s">
        <v>1475</v>
      </c>
      <c r="E225" s="43" t="s">
        <v>1476</v>
      </c>
      <c r="F225" s="14"/>
      <c r="G225" s="40"/>
    </row>
    <row r="226" customFormat="false" ht="12.8" hidden="false" customHeight="false" outlineLevel="0" collapsed="false">
      <c r="A226" s="7" t="s">
        <v>618</v>
      </c>
      <c r="B226" s="43" t="s">
        <v>619</v>
      </c>
      <c r="C226" s="44" t="s">
        <v>619</v>
      </c>
      <c r="D226" s="43"/>
      <c r="E226" s="43" t="s">
        <v>1477</v>
      </c>
      <c r="F226" s="14"/>
      <c r="G226" s="40"/>
    </row>
    <row r="227" customFormat="false" ht="12.8" hidden="false" customHeight="false" outlineLevel="0" collapsed="false">
      <c r="A227" s="7" t="s">
        <v>620</v>
      </c>
      <c r="B227" s="43" t="s">
        <v>621</v>
      </c>
      <c r="C227" s="44" t="s">
        <v>621</v>
      </c>
      <c r="D227" s="43" t="s">
        <v>1478</v>
      </c>
      <c r="E227" s="43" t="s">
        <v>1479</v>
      </c>
      <c r="F227" s="14"/>
      <c r="G227" s="40"/>
    </row>
    <row r="228" customFormat="false" ht="12.8" hidden="false" customHeight="false" outlineLevel="0" collapsed="false">
      <c r="A228" s="7" t="s">
        <v>623</v>
      </c>
      <c r="B228" s="43" t="s">
        <v>1480</v>
      </c>
      <c r="C228" s="44" t="s">
        <v>1481</v>
      </c>
      <c r="D228" s="43" t="s">
        <v>624</v>
      </c>
      <c r="E228" s="43" t="s">
        <v>1482</v>
      </c>
      <c r="F228" s="14"/>
      <c r="G228" s="40"/>
    </row>
    <row r="229" customFormat="false" ht="12.8" hidden="false" customHeight="false" outlineLevel="0" collapsed="false">
      <c r="A229" s="7" t="s">
        <v>626</v>
      </c>
      <c r="B229" s="43" t="s">
        <v>1483</v>
      </c>
      <c r="C229" s="44" t="s">
        <v>1484</v>
      </c>
      <c r="D229" s="43" t="s">
        <v>1485</v>
      </c>
      <c r="E229" s="43" t="s">
        <v>1486</v>
      </c>
      <c r="F229" s="14"/>
      <c r="G229" s="40"/>
    </row>
    <row r="230" customFormat="false" ht="12.8" hidden="false" customHeight="false" outlineLevel="0" collapsed="false">
      <c r="A230" s="7" t="s">
        <v>629</v>
      </c>
      <c r="B230" s="43" t="s">
        <v>1487</v>
      </c>
      <c r="C230" s="44" t="s">
        <v>1487</v>
      </c>
      <c r="D230" s="43" t="s">
        <v>1487</v>
      </c>
      <c r="E230" s="43" t="s">
        <v>1488</v>
      </c>
      <c r="F230" s="14"/>
      <c r="G230" s="40"/>
    </row>
    <row r="231" customFormat="false" ht="12.8" hidden="false" customHeight="false" outlineLevel="0" collapsed="false">
      <c r="A231" s="7" t="s">
        <v>632</v>
      </c>
      <c r="B231" s="43" t="s">
        <v>1489</v>
      </c>
      <c r="C231" s="44" t="s">
        <v>1489</v>
      </c>
      <c r="D231" s="43"/>
      <c r="E231" s="43"/>
      <c r="F231" s="14"/>
      <c r="G231" s="40"/>
    </row>
    <row r="232" customFormat="false" ht="12.8" hidden="false" customHeight="false" outlineLevel="0" collapsed="false">
      <c r="A232" s="7" t="s">
        <v>635</v>
      </c>
      <c r="B232" s="43" t="s">
        <v>1490</v>
      </c>
      <c r="C232" s="44" t="s">
        <v>1490</v>
      </c>
      <c r="D232" s="43" t="s">
        <v>1491</v>
      </c>
      <c r="E232" s="43" t="s">
        <v>1491</v>
      </c>
      <c r="F232" s="14"/>
      <c r="G232" s="40"/>
    </row>
    <row r="233" customFormat="false" ht="12.8" hidden="false" customHeight="false" outlineLevel="0" collapsed="false">
      <c r="A233" s="7" t="s">
        <v>638</v>
      </c>
      <c r="B233" s="43" t="s">
        <v>639</v>
      </c>
      <c r="C233" s="44" t="s">
        <v>639</v>
      </c>
      <c r="D233" s="43"/>
      <c r="E233" s="43"/>
      <c r="F233" s="14"/>
      <c r="G233" s="40"/>
    </row>
    <row r="234" customFormat="false" ht="12.8" hidden="false" customHeight="false" outlineLevel="0" collapsed="false">
      <c r="A234" s="7" t="s">
        <v>641</v>
      </c>
      <c r="B234" s="43" t="s">
        <v>1492</v>
      </c>
      <c r="C234" s="44" t="s">
        <v>1493</v>
      </c>
      <c r="D234" s="43" t="s">
        <v>1494</v>
      </c>
      <c r="E234" s="43" t="s">
        <v>1495</v>
      </c>
      <c r="F234" s="14"/>
      <c r="G234" s="40"/>
    </row>
    <row r="235" customFormat="false" ht="12.8" hidden="false" customHeight="false" outlineLevel="0" collapsed="false">
      <c r="A235" s="7" t="s">
        <v>644</v>
      </c>
      <c r="B235" s="43" t="s">
        <v>645</v>
      </c>
      <c r="C235" s="44" t="s">
        <v>645</v>
      </c>
      <c r="D235" s="43"/>
      <c r="E235" s="43" t="s">
        <v>1496</v>
      </c>
      <c r="F235" s="14"/>
      <c r="G235" s="40"/>
    </row>
    <row r="236" customFormat="false" ht="12.8" hidden="false" customHeight="false" outlineLevel="0" collapsed="false">
      <c r="A236" s="7" t="s">
        <v>647</v>
      </c>
      <c r="B236" s="43" t="s">
        <v>646</v>
      </c>
      <c r="C236" s="44"/>
      <c r="D236" s="43" t="s">
        <v>1497</v>
      </c>
      <c r="E236" s="43"/>
      <c r="F236" s="14"/>
      <c r="G236" s="40"/>
    </row>
    <row r="237" customFormat="false" ht="12.8" hidden="false" customHeight="false" outlineLevel="0" collapsed="false">
      <c r="A237" s="7" t="s">
        <v>650</v>
      </c>
      <c r="B237" s="43" t="s">
        <v>651</v>
      </c>
      <c r="C237" s="44" t="s">
        <v>651</v>
      </c>
      <c r="D237" s="43"/>
      <c r="E237" s="43"/>
      <c r="F237" s="14"/>
      <c r="G237" s="40"/>
    </row>
    <row r="238" customFormat="false" ht="12.8" hidden="false" customHeight="false" outlineLevel="0" collapsed="false">
      <c r="A238" s="7" t="s">
        <v>652</v>
      </c>
      <c r="B238" s="43"/>
      <c r="C238" s="44"/>
      <c r="D238" s="43"/>
      <c r="E238" s="43"/>
      <c r="F238" s="14"/>
      <c r="G238" s="40"/>
    </row>
    <row r="239" customFormat="false" ht="12.8" hidden="false" customHeight="false" outlineLevel="0" collapsed="false">
      <c r="A239" s="7" t="s">
        <v>654</v>
      </c>
      <c r="B239" s="43" t="s">
        <v>655</v>
      </c>
      <c r="C239" s="44"/>
      <c r="D239" s="43" t="s">
        <v>655</v>
      </c>
      <c r="E239" s="43" t="s">
        <v>1498</v>
      </c>
      <c r="F239" s="14"/>
      <c r="G239" s="40"/>
    </row>
    <row r="240" customFormat="false" ht="12.8" hidden="false" customHeight="false" outlineLevel="0" collapsed="false">
      <c r="A240" s="7" t="s">
        <v>657</v>
      </c>
      <c r="B240" s="43" t="s">
        <v>1499</v>
      </c>
      <c r="C240" s="44" t="s">
        <v>1499</v>
      </c>
      <c r="D240" s="43"/>
      <c r="E240" s="43" t="s">
        <v>1499</v>
      </c>
      <c r="F240" s="14"/>
      <c r="G240" s="40"/>
    </row>
    <row r="241" customFormat="false" ht="12.8" hidden="false" customHeight="false" outlineLevel="0" collapsed="false">
      <c r="A241" s="7" t="s">
        <v>660</v>
      </c>
      <c r="B241" s="43" t="s">
        <v>1500</v>
      </c>
      <c r="C241" s="44" t="s">
        <v>1500</v>
      </c>
      <c r="D241" s="43" t="s">
        <v>661</v>
      </c>
      <c r="E241" s="43" t="s">
        <v>661</v>
      </c>
      <c r="F241" s="14"/>
      <c r="G241" s="40"/>
    </row>
    <row r="242" customFormat="false" ht="12.8" hidden="false" customHeight="false" outlineLevel="0" collapsed="false">
      <c r="A242" s="7" t="s">
        <v>663</v>
      </c>
      <c r="B242" s="43" t="s">
        <v>664</v>
      </c>
      <c r="C242" s="44" t="s">
        <v>664</v>
      </c>
      <c r="D242" s="43" t="s">
        <v>664</v>
      </c>
      <c r="E242" s="43"/>
      <c r="F242" s="14"/>
      <c r="G242" s="40"/>
    </row>
    <row r="243" customFormat="false" ht="12.8" hidden="false" customHeight="false" outlineLevel="0" collapsed="false">
      <c r="A243" s="7" t="s">
        <v>666</v>
      </c>
      <c r="B243" s="43" t="s">
        <v>665</v>
      </c>
      <c r="C243" s="44" t="s">
        <v>1501</v>
      </c>
      <c r="D243" s="43" t="s">
        <v>1502</v>
      </c>
      <c r="E243" s="43"/>
      <c r="F243" s="14"/>
      <c r="G243" s="40"/>
    </row>
    <row r="244" customFormat="false" ht="12.8" hidden="false" customHeight="false" outlineLevel="0" collapsed="false">
      <c r="A244" s="7" t="s">
        <v>669</v>
      </c>
      <c r="B244" s="43" t="s">
        <v>668</v>
      </c>
      <c r="C244" s="44" t="s">
        <v>1503</v>
      </c>
      <c r="D244" s="43" t="s">
        <v>1504</v>
      </c>
      <c r="E244" s="43" t="s">
        <v>1504</v>
      </c>
      <c r="F244" s="14"/>
      <c r="G244" s="40"/>
    </row>
    <row r="245" customFormat="false" ht="12.8" hidden="false" customHeight="false" outlineLevel="0" collapsed="false">
      <c r="A245" s="7" t="s">
        <v>672</v>
      </c>
      <c r="B245" s="43" t="s">
        <v>673</v>
      </c>
      <c r="C245" s="44" t="s">
        <v>673</v>
      </c>
      <c r="D245" s="43"/>
      <c r="E245" s="43"/>
      <c r="F245" s="14"/>
      <c r="G245" s="40"/>
    </row>
    <row r="246" customFormat="false" ht="12.8" hidden="false" customHeight="false" outlineLevel="0" collapsed="false">
      <c r="A246" s="7" t="s">
        <v>675</v>
      </c>
      <c r="B246" s="43" t="s">
        <v>676</v>
      </c>
      <c r="C246" s="44" t="s">
        <v>676</v>
      </c>
      <c r="D246" s="43" t="s">
        <v>1505</v>
      </c>
      <c r="E246" s="43"/>
      <c r="F246" s="14"/>
      <c r="G246" s="40"/>
    </row>
    <row r="247" customFormat="false" ht="12.8" hidden="false" customHeight="false" outlineLevel="0" collapsed="false">
      <c r="A247" s="7" t="s">
        <v>678</v>
      </c>
      <c r="B247" s="43" t="s">
        <v>679</v>
      </c>
      <c r="C247" s="44"/>
      <c r="D247" s="43" t="s">
        <v>679</v>
      </c>
      <c r="E247" s="43"/>
      <c r="F247" s="14"/>
      <c r="G247" s="40"/>
    </row>
    <row r="248" customFormat="false" ht="12.8" hidden="false" customHeight="false" outlineLevel="0" collapsed="false">
      <c r="A248" s="7" t="s">
        <v>681</v>
      </c>
      <c r="B248" s="43" t="s">
        <v>1506</v>
      </c>
      <c r="C248" s="44" t="s">
        <v>1506</v>
      </c>
      <c r="D248" s="43" t="s">
        <v>1506</v>
      </c>
      <c r="E248" s="43" t="s">
        <v>1507</v>
      </c>
      <c r="F248" s="14"/>
      <c r="G248" s="40"/>
    </row>
    <row r="249" customFormat="false" ht="12.8" hidden="false" customHeight="false" outlineLevel="0" collapsed="false">
      <c r="A249" s="7" t="s">
        <v>684</v>
      </c>
      <c r="B249" s="43" t="s">
        <v>683</v>
      </c>
      <c r="C249" s="44" t="s">
        <v>1508</v>
      </c>
      <c r="D249" s="43" t="s">
        <v>685</v>
      </c>
      <c r="E249" s="43" t="s">
        <v>1509</v>
      </c>
      <c r="F249" s="14"/>
      <c r="G249" s="40"/>
    </row>
    <row r="250" customFormat="false" ht="12.8" hidden="false" customHeight="false" outlineLevel="0" collapsed="false">
      <c r="A250" s="7" t="s">
        <v>687</v>
      </c>
      <c r="B250" s="43" t="s">
        <v>688</v>
      </c>
      <c r="C250" s="44" t="s">
        <v>688</v>
      </c>
      <c r="D250" s="43" t="s">
        <v>688</v>
      </c>
      <c r="E250" s="43" t="s">
        <v>688</v>
      </c>
      <c r="F250" s="14"/>
      <c r="G250" s="40"/>
    </row>
    <row r="251" customFormat="false" ht="12.8" hidden="false" customHeight="false" outlineLevel="0" collapsed="false">
      <c r="A251" s="7" t="s">
        <v>690</v>
      </c>
      <c r="B251" s="43" t="s">
        <v>691</v>
      </c>
      <c r="C251" s="44" t="s">
        <v>691</v>
      </c>
      <c r="D251" s="43" t="s">
        <v>691</v>
      </c>
      <c r="E251" s="43"/>
      <c r="F251" s="14"/>
      <c r="G251" s="40"/>
    </row>
    <row r="252" customFormat="false" ht="12.8" hidden="false" customHeight="false" outlineLevel="0" collapsed="false">
      <c r="A252" s="7" t="s">
        <v>693</v>
      </c>
      <c r="B252" s="43" t="s">
        <v>1510</v>
      </c>
      <c r="C252" s="44" t="s">
        <v>1511</v>
      </c>
      <c r="D252" s="43" t="s">
        <v>1512</v>
      </c>
      <c r="E252" s="43" t="s">
        <v>1513</v>
      </c>
      <c r="F252" s="14"/>
      <c r="G252" s="40"/>
    </row>
    <row r="253" customFormat="false" ht="12.8" hidden="false" customHeight="false" outlineLevel="0" collapsed="false">
      <c r="A253" s="7" t="s">
        <v>695</v>
      </c>
      <c r="B253" s="43"/>
      <c r="C253" s="44"/>
      <c r="D253" s="43"/>
      <c r="E253" s="43"/>
      <c r="F253" s="14"/>
      <c r="G253" s="40"/>
    </row>
    <row r="254" customFormat="false" ht="12.8" hidden="false" customHeight="false" outlineLevel="0" collapsed="false">
      <c r="A254" s="7" t="s">
        <v>696</v>
      </c>
      <c r="B254" s="43"/>
      <c r="C254" s="44"/>
      <c r="D254" s="43"/>
      <c r="E254" s="43"/>
      <c r="F254" s="14"/>
      <c r="G254" s="40"/>
    </row>
    <row r="255" customFormat="false" ht="12.8" hidden="false" customHeight="false" outlineLevel="0" collapsed="false">
      <c r="A255" s="7" t="s">
        <v>697</v>
      </c>
      <c r="B255" s="43" t="s">
        <v>1514</v>
      </c>
      <c r="C255" s="44" t="s">
        <v>1515</v>
      </c>
      <c r="D255" s="43" t="s">
        <v>698</v>
      </c>
      <c r="E255" s="43" t="s">
        <v>1516</v>
      </c>
      <c r="F255" s="14"/>
      <c r="G255" s="40"/>
    </row>
    <row r="256" customFormat="false" ht="12.8" hidden="false" customHeight="false" outlineLevel="0" collapsed="false">
      <c r="A256" s="7" t="s">
        <v>700</v>
      </c>
      <c r="B256" s="43" t="s">
        <v>1517</v>
      </c>
      <c r="C256" s="44" t="s">
        <v>1518</v>
      </c>
      <c r="D256" s="43" t="s">
        <v>1519</v>
      </c>
      <c r="E256" s="43" t="s">
        <v>1518</v>
      </c>
      <c r="F256" s="14"/>
      <c r="G256" s="40"/>
    </row>
    <row r="257" customFormat="false" ht="12.8" hidden="false" customHeight="false" outlineLevel="0" collapsed="false">
      <c r="A257" s="7" t="s">
        <v>703</v>
      </c>
      <c r="B257" s="43" t="s">
        <v>704</v>
      </c>
      <c r="C257" s="44" t="s">
        <v>704</v>
      </c>
      <c r="D257" s="43"/>
      <c r="E257" s="43"/>
      <c r="F257" s="14"/>
      <c r="G257" s="40"/>
    </row>
    <row r="258" customFormat="false" ht="12.8" hidden="false" customHeight="false" outlineLevel="0" collapsed="false">
      <c r="A258" s="7" t="s">
        <v>705</v>
      </c>
      <c r="B258" s="43"/>
      <c r="C258" s="44"/>
      <c r="D258" s="43"/>
      <c r="E258" s="43"/>
      <c r="F258" s="14"/>
      <c r="G258" s="40"/>
    </row>
    <row r="259" customFormat="false" ht="12.8" hidden="false" customHeight="false" outlineLevel="0" collapsed="false">
      <c r="A259" s="7" t="s">
        <v>707</v>
      </c>
      <c r="B259" s="43" t="s">
        <v>1520</v>
      </c>
      <c r="C259" s="44" t="s">
        <v>1521</v>
      </c>
      <c r="D259" s="43" t="s">
        <v>1522</v>
      </c>
      <c r="E259" s="43" t="s">
        <v>1523</v>
      </c>
      <c r="F259" s="14"/>
      <c r="G259" s="40"/>
    </row>
    <row r="260" customFormat="false" ht="12.8" hidden="false" customHeight="false" outlineLevel="0" collapsed="false">
      <c r="A260" s="7" t="s">
        <v>710</v>
      </c>
      <c r="B260" s="43" t="s">
        <v>711</v>
      </c>
      <c r="C260" s="44" t="s">
        <v>711</v>
      </c>
      <c r="D260" s="43" t="s">
        <v>1524</v>
      </c>
      <c r="E260" s="43" t="s">
        <v>1525</v>
      </c>
      <c r="F260" s="14"/>
      <c r="G260" s="40"/>
    </row>
    <row r="261" customFormat="false" ht="12.8" hidden="false" customHeight="false" outlineLevel="0" collapsed="false">
      <c r="A261" s="7" t="s">
        <v>713</v>
      </c>
      <c r="B261" s="43" t="s">
        <v>712</v>
      </c>
      <c r="C261" s="44" t="s">
        <v>1526</v>
      </c>
      <c r="D261" s="43" t="s">
        <v>714</v>
      </c>
      <c r="E261" s="43"/>
      <c r="F261" s="14"/>
      <c r="G261" s="40"/>
    </row>
    <row r="262" customFormat="false" ht="12.8" hidden="false" customHeight="false" outlineLevel="0" collapsed="false">
      <c r="A262" s="7" t="s">
        <v>716</v>
      </c>
      <c r="B262" s="43" t="s">
        <v>1527</v>
      </c>
      <c r="C262" s="44" t="s">
        <v>1528</v>
      </c>
      <c r="D262" s="43" t="s">
        <v>717</v>
      </c>
      <c r="E262" s="43" t="s">
        <v>1529</v>
      </c>
      <c r="F262" s="14"/>
      <c r="G262" s="40"/>
    </row>
    <row r="263" customFormat="false" ht="12.8" hidden="false" customHeight="false" outlineLevel="0" collapsed="false">
      <c r="A263" s="7" t="s">
        <v>719</v>
      </c>
      <c r="B263" s="43" t="s">
        <v>1530</v>
      </c>
      <c r="C263" s="44" t="s">
        <v>1530</v>
      </c>
      <c r="D263" s="43" t="s">
        <v>720</v>
      </c>
      <c r="E263" s="43" t="s">
        <v>1530</v>
      </c>
      <c r="F263" s="14"/>
      <c r="G263" s="40"/>
    </row>
    <row r="264" customFormat="false" ht="12.8" hidden="false" customHeight="false" outlineLevel="0" collapsed="false">
      <c r="A264" s="7" t="s">
        <v>722</v>
      </c>
      <c r="B264" s="43" t="s">
        <v>723</v>
      </c>
      <c r="C264" s="44" t="s">
        <v>723</v>
      </c>
      <c r="D264" s="43" t="s">
        <v>1531</v>
      </c>
      <c r="E264" s="43" t="s">
        <v>1532</v>
      </c>
      <c r="F264" s="14"/>
      <c r="G264" s="40"/>
    </row>
    <row r="265" customFormat="false" ht="12.8" hidden="false" customHeight="false" outlineLevel="0" collapsed="false">
      <c r="A265" s="7" t="s">
        <v>725</v>
      </c>
      <c r="B265" s="43" t="s">
        <v>1533</v>
      </c>
      <c r="C265" s="44" t="s">
        <v>1533</v>
      </c>
      <c r="D265" s="43" t="s">
        <v>726</v>
      </c>
      <c r="E265" s="43" t="s">
        <v>1534</v>
      </c>
      <c r="F265" s="14"/>
      <c r="G265" s="40"/>
    </row>
    <row r="266" customFormat="false" ht="12.8" hidden="false" customHeight="false" outlineLevel="0" collapsed="false">
      <c r="A266" s="7" t="s">
        <v>728</v>
      </c>
      <c r="B266" s="43" t="s">
        <v>1535</v>
      </c>
      <c r="C266" s="44" t="s">
        <v>1536</v>
      </c>
      <c r="D266" s="43" t="s">
        <v>1537</v>
      </c>
      <c r="E266" s="43" t="s">
        <v>1538</v>
      </c>
      <c r="F266" s="14"/>
      <c r="G266" s="40"/>
    </row>
    <row r="267" customFormat="false" ht="12.8" hidden="false" customHeight="false" outlineLevel="0" collapsed="false">
      <c r="A267" s="7" t="s">
        <v>731</v>
      </c>
      <c r="B267" s="43" t="s">
        <v>1539</v>
      </c>
      <c r="C267" s="44" t="s">
        <v>1540</v>
      </c>
      <c r="D267" s="43" t="s">
        <v>1541</v>
      </c>
      <c r="E267" s="43" t="s">
        <v>1542</v>
      </c>
      <c r="F267" s="14"/>
      <c r="G267" s="40"/>
    </row>
    <row r="268" customFormat="false" ht="12.8" hidden="false" customHeight="false" outlineLevel="0" collapsed="false">
      <c r="A268" s="7" t="s">
        <v>733</v>
      </c>
      <c r="B268" s="43" t="s">
        <v>734</v>
      </c>
      <c r="C268" s="44" t="s">
        <v>1543</v>
      </c>
      <c r="D268" s="43" t="s">
        <v>734</v>
      </c>
      <c r="E268" s="43" t="s">
        <v>1544</v>
      </c>
      <c r="F268" s="14"/>
      <c r="G268" s="40"/>
    </row>
    <row r="269" customFormat="false" ht="12.8" hidden="false" customHeight="false" outlineLevel="0" collapsed="false">
      <c r="A269" s="7" t="s">
        <v>735</v>
      </c>
      <c r="B269" s="43"/>
      <c r="C269" s="44"/>
      <c r="D269" s="43"/>
      <c r="E269" s="43"/>
      <c r="F269" s="14"/>
      <c r="G269" s="40"/>
    </row>
    <row r="270" customFormat="false" ht="12.8" hidden="false" customHeight="false" outlineLevel="0" collapsed="false">
      <c r="A270" s="7" t="s">
        <v>736</v>
      </c>
      <c r="B270" s="43"/>
      <c r="C270" s="44"/>
      <c r="D270" s="43"/>
      <c r="E270" s="43"/>
      <c r="F270" s="14"/>
      <c r="G270" s="40"/>
    </row>
    <row r="271" customFormat="false" ht="12.8" hidden="false" customHeight="false" outlineLevel="0" collapsed="false">
      <c r="A271" s="7" t="s">
        <v>738</v>
      </c>
      <c r="B271" s="43" t="s">
        <v>739</v>
      </c>
      <c r="C271" s="44" t="s">
        <v>739</v>
      </c>
      <c r="D271" s="43" t="s">
        <v>1545</v>
      </c>
      <c r="E271" s="43" t="s">
        <v>739</v>
      </c>
      <c r="F271" s="14"/>
      <c r="G271" s="40"/>
    </row>
    <row r="272" customFormat="false" ht="12.8" hidden="false" customHeight="false" outlineLevel="0" collapsed="false">
      <c r="A272" s="7" t="s">
        <v>741</v>
      </c>
      <c r="B272" s="43" t="s">
        <v>742</v>
      </c>
      <c r="C272" s="44" t="s">
        <v>742</v>
      </c>
      <c r="D272" s="43"/>
      <c r="E272" s="43"/>
      <c r="F272" s="14"/>
      <c r="G272" s="40"/>
    </row>
    <row r="273" customFormat="false" ht="12.8" hidden="false" customHeight="false" outlineLevel="0" collapsed="false">
      <c r="A273" s="7" t="s">
        <v>744</v>
      </c>
      <c r="B273" s="43" t="s">
        <v>1546</v>
      </c>
      <c r="C273" s="44" t="s">
        <v>1546</v>
      </c>
      <c r="D273" s="43" t="s">
        <v>745</v>
      </c>
      <c r="E273" s="43"/>
      <c r="F273" s="14"/>
      <c r="G273" s="40"/>
    </row>
    <row r="274" customFormat="false" ht="12.8" hidden="false" customHeight="false" outlineLevel="0" collapsed="false">
      <c r="A274" s="7" t="s">
        <v>747</v>
      </c>
      <c r="B274" s="43" t="s">
        <v>748</v>
      </c>
      <c r="C274" s="44" t="s">
        <v>748</v>
      </c>
      <c r="D274" s="43" t="s">
        <v>1547</v>
      </c>
      <c r="E274" s="43"/>
      <c r="F274" s="14"/>
      <c r="G274" s="40"/>
    </row>
    <row r="275" customFormat="false" ht="12.8" hidden="false" customHeight="false" outlineLevel="0" collapsed="false">
      <c r="A275" s="7" t="s">
        <v>749</v>
      </c>
      <c r="B275" s="43"/>
      <c r="C275" s="44"/>
      <c r="D275" s="43"/>
      <c r="E275" s="43"/>
      <c r="F275" s="14"/>
      <c r="G275" s="40"/>
    </row>
    <row r="276" customFormat="false" ht="12.8" hidden="false" customHeight="false" outlineLevel="0" collapsed="false">
      <c r="A276" s="7" t="s">
        <v>751</v>
      </c>
      <c r="B276" s="43" t="s">
        <v>752</v>
      </c>
      <c r="C276" s="44" t="s">
        <v>752</v>
      </c>
      <c r="D276" s="43" t="s">
        <v>1548</v>
      </c>
      <c r="E276" s="43" t="s">
        <v>1548</v>
      </c>
      <c r="F276" s="14"/>
      <c r="G276" s="40"/>
    </row>
    <row r="277" customFormat="false" ht="12.8" hidden="false" customHeight="false" outlineLevel="0" collapsed="false">
      <c r="A277" s="7" t="s">
        <v>754</v>
      </c>
      <c r="B277" s="43" t="s">
        <v>1549</v>
      </c>
      <c r="C277" s="44" t="s">
        <v>1550</v>
      </c>
      <c r="D277" s="43" t="s">
        <v>1551</v>
      </c>
      <c r="E277" s="43" t="s">
        <v>1552</v>
      </c>
      <c r="F277" s="14"/>
      <c r="G277" s="40"/>
    </row>
    <row r="278" customFormat="false" ht="12.8" hidden="false" customHeight="false" outlineLevel="0" collapsed="false">
      <c r="A278" s="7" t="s">
        <v>757</v>
      </c>
      <c r="B278" s="43" t="s">
        <v>756</v>
      </c>
      <c r="C278" s="44" t="s">
        <v>758</v>
      </c>
      <c r="D278" s="43"/>
      <c r="E278" s="43"/>
      <c r="F278" s="14"/>
      <c r="G278" s="40"/>
    </row>
    <row r="279" customFormat="false" ht="12.8" hidden="false" customHeight="false" outlineLevel="0" collapsed="false">
      <c r="A279" s="7" t="s">
        <v>759</v>
      </c>
      <c r="B279" s="43" t="s">
        <v>760</v>
      </c>
      <c r="C279" s="44"/>
      <c r="D279" s="43" t="s">
        <v>760</v>
      </c>
      <c r="E279" s="43"/>
      <c r="F279" s="14"/>
      <c r="G279" s="40"/>
    </row>
    <row r="280" customFormat="false" ht="12.8" hidden="false" customHeight="false" outlineLevel="0" collapsed="false">
      <c r="A280" s="7" t="s">
        <v>762</v>
      </c>
      <c r="B280" s="43" t="s">
        <v>761</v>
      </c>
      <c r="C280" s="44" t="s">
        <v>1553</v>
      </c>
      <c r="D280" s="43" t="s">
        <v>1554</v>
      </c>
      <c r="E280" s="43" t="s">
        <v>1555</v>
      </c>
      <c r="F280" s="14"/>
      <c r="G280" s="40"/>
    </row>
    <row r="281" customFormat="false" ht="12.8" hidden="false" customHeight="false" outlineLevel="0" collapsed="false">
      <c r="A281" s="7" t="s">
        <v>764</v>
      </c>
      <c r="B281" s="43"/>
      <c r="C281" s="44"/>
      <c r="D281" s="43"/>
      <c r="E281" s="43"/>
      <c r="F281" s="14"/>
      <c r="G281" s="40"/>
    </row>
    <row r="282" customFormat="false" ht="12.8" hidden="false" customHeight="false" outlineLevel="0" collapsed="false">
      <c r="A282" s="7" t="s">
        <v>765</v>
      </c>
      <c r="B282" s="43"/>
      <c r="C282" s="44"/>
      <c r="D282" s="43"/>
      <c r="E282" s="43"/>
      <c r="F282" s="14"/>
      <c r="G282" s="40"/>
    </row>
    <row r="283" customFormat="false" ht="12.8" hidden="false" customHeight="false" outlineLevel="0" collapsed="false">
      <c r="A283" s="7" t="s">
        <v>767</v>
      </c>
      <c r="B283" s="43" t="s">
        <v>1556</v>
      </c>
      <c r="C283" s="44" t="s">
        <v>1557</v>
      </c>
      <c r="D283" s="43" t="s">
        <v>1558</v>
      </c>
      <c r="E283" s="43" t="s">
        <v>1557</v>
      </c>
      <c r="F283" s="14"/>
      <c r="G283" s="40"/>
    </row>
    <row r="284" customFormat="false" ht="12.8" hidden="false" customHeight="false" outlineLevel="0" collapsed="false">
      <c r="A284" s="7" t="s">
        <v>769</v>
      </c>
      <c r="B284" s="43"/>
      <c r="C284" s="44"/>
      <c r="D284" s="43"/>
      <c r="E284" s="43"/>
      <c r="F284" s="14"/>
      <c r="G284" s="40"/>
    </row>
    <row r="285" customFormat="false" ht="12.8" hidden="false" customHeight="false" outlineLevel="0" collapsed="false">
      <c r="A285" s="7" t="s">
        <v>771</v>
      </c>
      <c r="B285" s="43" t="s">
        <v>1559</v>
      </c>
      <c r="C285" s="44" t="s">
        <v>1560</v>
      </c>
      <c r="D285" s="43" t="s">
        <v>1561</v>
      </c>
      <c r="E285" s="43" t="s">
        <v>1562</v>
      </c>
      <c r="F285" s="14"/>
      <c r="G285" s="40"/>
    </row>
    <row r="286" customFormat="false" ht="12.8" hidden="false" customHeight="false" outlineLevel="0" collapsed="false">
      <c r="A286" s="7" t="s">
        <v>773</v>
      </c>
      <c r="B286" s="43" t="s">
        <v>774</v>
      </c>
      <c r="C286" s="44" t="s">
        <v>774</v>
      </c>
      <c r="D286" s="43" t="s">
        <v>774</v>
      </c>
      <c r="E286" s="43" t="s">
        <v>1563</v>
      </c>
      <c r="F286" s="14"/>
      <c r="G286" s="40"/>
    </row>
    <row r="287" customFormat="false" ht="12.8" hidden="false" customHeight="false" outlineLevel="0" collapsed="false">
      <c r="A287" s="7" t="s">
        <v>776</v>
      </c>
      <c r="B287" s="43" t="s">
        <v>1564</v>
      </c>
      <c r="C287" s="44" t="s">
        <v>1565</v>
      </c>
      <c r="D287" s="43" t="s">
        <v>1566</v>
      </c>
      <c r="E287" s="43" t="s">
        <v>1567</v>
      </c>
      <c r="F287" s="14"/>
      <c r="G287" s="40"/>
    </row>
    <row r="288" customFormat="false" ht="12.8" hidden="false" customHeight="false" outlineLevel="0" collapsed="false">
      <c r="A288" s="7" t="s">
        <v>779</v>
      </c>
      <c r="B288" s="43" t="s">
        <v>1568</v>
      </c>
      <c r="C288" s="44" t="s">
        <v>1569</v>
      </c>
      <c r="D288" s="43" t="s">
        <v>1570</v>
      </c>
      <c r="E288" s="43" t="s">
        <v>1571</v>
      </c>
      <c r="F288" s="14"/>
      <c r="G288" s="40"/>
    </row>
    <row r="289" customFormat="false" ht="12.8" hidden="false" customHeight="false" outlineLevel="0" collapsed="false">
      <c r="A289" s="7" t="s">
        <v>781</v>
      </c>
      <c r="B289" s="43"/>
      <c r="C289" s="44"/>
      <c r="D289" s="43"/>
      <c r="E289" s="43"/>
      <c r="F289" s="14"/>
      <c r="G289" s="40"/>
    </row>
    <row r="290" customFormat="false" ht="12.8" hidden="false" customHeight="false" outlineLevel="0" collapsed="false">
      <c r="A290" s="7" t="s">
        <v>783</v>
      </c>
      <c r="B290" s="43"/>
      <c r="C290" s="44"/>
      <c r="D290" s="43"/>
      <c r="E290" s="43"/>
      <c r="F290" s="14"/>
      <c r="G290" s="40"/>
    </row>
    <row r="291" customFormat="false" ht="12.8" hidden="false" customHeight="false" outlineLevel="0" collapsed="false">
      <c r="A291" s="7" t="s">
        <v>785</v>
      </c>
      <c r="B291" s="43" t="s">
        <v>786</v>
      </c>
      <c r="C291" s="44"/>
      <c r="D291" s="43" t="s">
        <v>786</v>
      </c>
      <c r="E291" s="43"/>
      <c r="F291" s="14"/>
      <c r="G291" s="40"/>
    </row>
    <row r="292" customFormat="false" ht="12.8" hidden="false" customHeight="false" outlineLevel="0" collapsed="false">
      <c r="A292" s="7" t="s">
        <v>788</v>
      </c>
      <c r="B292" s="43" t="s">
        <v>1572</v>
      </c>
      <c r="C292" s="44" t="s">
        <v>1573</v>
      </c>
      <c r="D292" s="43" t="s">
        <v>1574</v>
      </c>
      <c r="E292" s="43" t="s">
        <v>1575</v>
      </c>
      <c r="F292" s="14"/>
      <c r="G292" s="40"/>
    </row>
    <row r="293" customFormat="false" ht="12.8" hidden="false" customHeight="false" outlineLevel="0" collapsed="false">
      <c r="A293" s="7" t="s">
        <v>791</v>
      </c>
      <c r="B293" s="43" t="s">
        <v>1576</v>
      </c>
      <c r="C293" s="44"/>
      <c r="D293" s="43" t="s">
        <v>1576</v>
      </c>
      <c r="E293" s="43" t="s">
        <v>1577</v>
      </c>
      <c r="F293" s="14"/>
      <c r="G293" s="40"/>
    </row>
    <row r="294" customFormat="false" ht="12.8" hidden="false" customHeight="false" outlineLevel="0" collapsed="false">
      <c r="A294" s="7" t="s">
        <v>794</v>
      </c>
      <c r="B294" s="43" t="s">
        <v>1578</v>
      </c>
      <c r="C294" s="44" t="s">
        <v>1579</v>
      </c>
      <c r="D294" s="43"/>
      <c r="E294" s="43" t="s">
        <v>1580</v>
      </c>
      <c r="F294" s="14"/>
      <c r="G294" s="40"/>
    </row>
    <row r="295" customFormat="false" ht="12.8" hidden="false" customHeight="false" outlineLevel="0" collapsed="false">
      <c r="A295" s="7" t="s">
        <v>797</v>
      </c>
      <c r="B295" s="43" t="s">
        <v>1581</v>
      </c>
      <c r="C295" s="44" t="s">
        <v>1581</v>
      </c>
      <c r="D295" s="43" t="s">
        <v>1581</v>
      </c>
      <c r="E295" s="43"/>
      <c r="F295" s="14"/>
      <c r="G295" s="40"/>
    </row>
    <row r="296" customFormat="false" ht="12.8" hidden="false" customHeight="false" outlineLevel="0" collapsed="false">
      <c r="A296" s="7" t="s">
        <v>800</v>
      </c>
      <c r="B296" s="43" t="s">
        <v>1582</v>
      </c>
      <c r="C296" s="44" t="s">
        <v>1583</v>
      </c>
      <c r="D296" s="43" t="s">
        <v>1584</v>
      </c>
      <c r="E296" s="43" t="s">
        <v>1585</v>
      </c>
      <c r="F296" s="14"/>
      <c r="G296" s="40"/>
    </row>
    <row r="297" customFormat="false" ht="12.8" hidden="false" customHeight="false" outlineLevel="0" collapsed="false">
      <c r="A297" s="7" t="s">
        <v>803</v>
      </c>
      <c r="B297" s="43" t="s">
        <v>804</v>
      </c>
      <c r="C297" s="44" t="s">
        <v>804</v>
      </c>
      <c r="D297" s="43" t="s">
        <v>804</v>
      </c>
      <c r="E297" s="43"/>
      <c r="F297" s="14"/>
      <c r="G297" s="40"/>
    </row>
    <row r="298" customFormat="false" ht="12.8" hidden="false" customHeight="false" outlineLevel="0" collapsed="false">
      <c r="A298" s="7" t="s">
        <v>806</v>
      </c>
      <c r="B298" s="43" t="s">
        <v>807</v>
      </c>
      <c r="C298" s="44" t="s">
        <v>807</v>
      </c>
      <c r="D298" s="43" t="s">
        <v>1586</v>
      </c>
      <c r="E298" s="43" t="s">
        <v>1587</v>
      </c>
      <c r="F298" s="14"/>
      <c r="G298" s="40"/>
    </row>
    <row r="299" customFormat="false" ht="12.8" hidden="false" customHeight="false" outlineLevel="0" collapsed="false">
      <c r="A299" s="7" t="s">
        <v>809</v>
      </c>
      <c r="B299" s="43" t="s">
        <v>1588</v>
      </c>
      <c r="C299" s="44" t="s">
        <v>1588</v>
      </c>
      <c r="D299" s="43" t="s">
        <v>1588</v>
      </c>
      <c r="E299" s="43" t="s">
        <v>1589</v>
      </c>
      <c r="F299" s="14"/>
      <c r="G299" s="40"/>
    </row>
    <row r="300" customFormat="false" ht="12.8" hidden="false" customHeight="false" outlineLevel="0" collapsed="false">
      <c r="A300" s="7" t="s">
        <v>812</v>
      </c>
      <c r="B300" s="43" t="s">
        <v>1590</v>
      </c>
      <c r="C300" s="44" t="s">
        <v>1590</v>
      </c>
      <c r="D300" s="43" t="s">
        <v>813</v>
      </c>
      <c r="E300" s="43" t="s">
        <v>1590</v>
      </c>
      <c r="F300" s="14"/>
      <c r="G300" s="40"/>
    </row>
    <row r="301" customFormat="false" ht="12.8" hidden="false" customHeight="false" outlineLevel="0" collapsed="false">
      <c r="A301" s="7" t="s">
        <v>815</v>
      </c>
      <c r="B301" s="43" t="s">
        <v>816</v>
      </c>
      <c r="C301" s="44" t="s">
        <v>816</v>
      </c>
      <c r="D301" s="43" t="s">
        <v>816</v>
      </c>
      <c r="E301" s="43" t="s">
        <v>1591</v>
      </c>
      <c r="F301" s="14"/>
      <c r="G301" s="40"/>
    </row>
    <row r="302" customFormat="false" ht="12.8" hidden="false" customHeight="false" outlineLevel="0" collapsed="false">
      <c r="A302" s="7" t="s">
        <v>818</v>
      </c>
      <c r="B302" s="43" t="s">
        <v>1592</v>
      </c>
      <c r="C302" s="44" t="s">
        <v>1592</v>
      </c>
      <c r="D302" s="43" t="s">
        <v>1593</v>
      </c>
      <c r="E302" s="43" t="s">
        <v>1594</v>
      </c>
      <c r="F302" s="14"/>
      <c r="G302" s="40"/>
    </row>
    <row r="303" customFormat="false" ht="12.8" hidden="false" customHeight="false" outlineLevel="0" collapsed="false">
      <c r="A303" s="7" t="s">
        <v>820</v>
      </c>
      <c r="B303" s="43" t="s">
        <v>821</v>
      </c>
      <c r="C303" s="44" t="s">
        <v>821</v>
      </c>
      <c r="D303" s="43"/>
      <c r="E303" s="43"/>
      <c r="F303" s="14"/>
      <c r="G303" s="40"/>
    </row>
    <row r="304" customFormat="false" ht="12.8" hidden="false" customHeight="false" outlineLevel="0" collapsed="false">
      <c r="A304" s="7" t="s">
        <v>822</v>
      </c>
      <c r="B304" s="43"/>
      <c r="C304" s="44"/>
      <c r="D304" s="43"/>
      <c r="E304" s="43"/>
      <c r="F304" s="14"/>
      <c r="G304" s="40"/>
    </row>
    <row r="305" customFormat="false" ht="12.8" hidden="false" customHeight="false" outlineLevel="0" collapsed="false">
      <c r="A305" s="7" t="s">
        <v>824</v>
      </c>
      <c r="B305" s="43" t="s">
        <v>823</v>
      </c>
      <c r="C305" s="44" t="s">
        <v>1595</v>
      </c>
      <c r="D305" s="43" t="s">
        <v>825</v>
      </c>
      <c r="E305" s="43" t="s">
        <v>1596</v>
      </c>
      <c r="F305" s="14"/>
      <c r="G305" s="40"/>
    </row>
    <row r="306" customFormat="false" ht="12.8" hidden="false" customHeight="false" outlineLevel="0" collapsed="false">
      <c r="A306" s="7" t="s">
        <v>826</v>
      </c>
      <c r="B306" s="43"/>
      <c r="C306" s="44"/>
      <c r="D306" s="43"/>
      <c r="E306" s="43"/>
      <c r="F306" s="14"/>
      <c r="G306" s="40"/>
    </row>
    <row r="307" customFormat="false" ht="12.8" hidden="false" customHeight="false" outlineLevel="0" collapsed="false">
      <c r="A307" s="7" t="s">
        <v>828</v>
      </c>
      <c r="B307" s="43" t="s">
        <v>829</v>
      </c>
      <c r="C307" s="44" t="s">
        <v>829</v>
      </c>
      <c r="D307" s="43" t="s">
        <v>1597</v>
      </c>
      <c r="E307" s="43" t="s">
        <v>1598</v>
      </c>
      <c r="F307" s="14"/>
      <c r="G307" s="40"/>
    </row>
    <row r="308" customFormat="false" ht="12.8" hidden="false" customHeight="false" outlineLevel="0" collapsed="false">
      <c r="A308" s="7" t="s">
        <v>831</v>
      </c>
      <c r="B308" s="43" t="s">
        <v>832</v>
      </c>
      <c r="C308" s="44" t="s">
        <v>1599</v>
      </c>
      <c r="D308" s="43" t="s">
        <v>1600</v>
      </c>
      <c r="E308" s="43" t="s">
        <v>1600</v>
      </c>
      <c r="F308" s="14"/>
      <c r="G308" s="40"/>
    </row>
    <row r="309" customFormat="false" ht="12.8" hidden="false" customHeight="false" outlineLevel="0" collapsed="false">
      <c r="A309" s="7" t="s">
        <v>834</v>
      </c>
      <c r="B309" s="43" t="s">
        <v>835</v>
      </c>
      <c r="C309" s="44" t="s">
        <v>835</v>
      </c>
      <c r="D309" s="43" t="s">
        <v>1601</v>
      </c>
      <c r="E309" s="43"/>
      <c r="F309" s="14"/>
      <c r="G309" s="40"/>
    </row>
    <row r="310" customFormat="false" ht="12.8" hidden="false" customHeight="false" outlineLevel="0" collapsed="false">
      <c r="A310" s="7" t="s">
        <v>837</v>
      </c>
      <c r="B310" s="43" t="s">
        <v>836</v>
      </c>
      <c r="C310" s="44" t="s">
        <v>1602</v>
      </c>
      <c r="D310" s="43" t="s">
        <v>838</v>
      </c>
      <c r="E310" s="43" t="s">
        <v>1603</v>
      </c>
      <c r="F310" s="14"/>
      <c r="G310" s="40"/>
    </row>
    <row r="311" customFormat="false" ht="12.8" hidden="false" customHeight="false" outlineLevel="0" collapsed="false">
      <c r="A311" s="7" t="s">
        <v>840</v>
      </c>
      <c r="B311" s="43" t="s">
        <v>1604</v>
      </c>
      <c r="C311" s="44" t="s">
        <v>1605</v>
      </c>
      <c r="D311" s="43" t="s">
        <v>1606</v>
      </c>
      <c r="E311" s="43" t="s">
        <v>1607</v>
      </c>
      <c r="F311" s="14"/>
      <c r="G311" s="40"/>
    </row>
    <row r="312" customFormat="false" ht="12.8" hidden="false" customHeight="false" outlineLevel="0" collapsed="false">
      <c r="A312" s="7" t="s">
        <v>843</v>
      </c>
      <c r="B312" s="43" t="s">
        <v>1608</v>
      </c>
      <c r="C312" s="44" t="s">
        <v>1609</v>
      </c>
      <c r="D312" s="43" t="s">
        <v>844</v>
      </c>
      <c r="E312" s="43" t="s">
        <v>1610</v>
      </c>
      <c r="F312" s="14"/>
      <c r="G312" s="40"/>
    </row>
    <row r="313" customFormat="false" ht="12.8" hidden="false" customHeight="false" outlineLevel="0" collapsed="false">
      <c r="A313" s="7" t="s">
        <v>846</v>
      </c>
      <c r="B313" s="43" t="s">
        <v>1611</v>
      </c>
      <c r="C313" s="44" t="s">
        <v>1612</v>
      </c>
      <c r="D313" s="43" t="s">
        <v>1613</v>
      </c>
      <c r="E313" s="43"/>
      <c r="F313" s="14"/>
      <c r="G313" s="40"/>
    </row>
    <row r="314" customFormat="false" ht="12.8" hidden="false" customHeight="false" outlineLevel="0" collapsed="false">
      <c r="A314" s="7" t="s">
        <v>849</v>
      </c>
      <c r="B314" s="43" t="s">
        <v>850</v>
      </c>
      <c r="C314" s="44" t="s">
        <v>850</v>
      </c>
      <c r="D314" s="43" t="s">
        <v>850</v>
      </c>
      <c r="E314" s="43" t="s">
        <v>1614</v>
      </c>
      <c r="F314" s="14"/>
      <c r="G314" s="40"/>
    </row>
    <row r="315" customFormat="false" ht="12.8" hidden="false" customHeight="false" outlineLevel="0" collapsed="false">
      <c r="A315" s="7" t="s">
        <v>852</v>
      </c>
      <c r="B315" s="43" t="s">
        <v>853</v>
      </c>
      <c r="C315" s="44" t="s">
        <v>853</v>
      </c>
      <c r="D315" s="43" t="s">
        <v>853</v>
      </c>
      <c r="E315" s="43"/>
      <c r="F315" s="14"/>
      <c r="G315" s="40"/>
    </row>
    <row r="316" customFormat="false" ht="12.8" hidden="false" customHeight="false" outlineLevel="0" collapsed="false">
      <c r="A316" s="7" t="s">
        <v>855</v>
      </c>
      <c r="B316" s="43" t="s">
        <v>854</v>
      </c>
      <c r="C316" s="44" t="s">
        <v>1615</v>
      </c>
      <c r="D316" s="43" t="s">
        <v>856</v>
      </c>
      <c r="E316" s="43" t="s">
        <v>1616</v>
      </c>
      <c r="F316" s="14"/>
      <c r="G316" s="40"/>
    </row>
    <row r="317" customFormat="false" ht="12.8" hidden="false" customHeight="false" outlineLevel="0" collapsed="false">
      <c r="A317" s="7" t="s">
        <v>858</v>
      </c>
      <c r="B317" s="43" t="s">
        <v>1617</v>
      </c>
      <c r="C317" s="44" t="s">
        <v>1618</v>
      </c>
      <c r="D317" s="43" t="s">
        <v>1618</v>
      </c>
      <c r="E317" s="43"/>
      <c r="F317" s="14"/>
      <c r="G317" s="40"/>
    </row>
    <row r="318" customFormat="false" ht="12.8" hidden="false" customHeight="false" outlineLevel="0" collapsed="false">
      <c r="A318" s="7" t="s">
        <v>861</v>
      </c>
      <c r="B318" s="43" t="s">
        <v>860</v>
      </c>
      <c r="C318" s="44" t="s">
        <v>1619</v>
      </c>
      <c r="D318" s="43" t="s">
        <v>1620</v>
      </c>
      <c r="E318" s="43" t="s">
        <v>1621</v>
      </c>
      <c r="F318" s="14"/>
      <c r="G318" s="40"/>
    </row>
    <row r="319" customFormat="false" ht="12.8" hidden="false" customHeight="false" outlineLevel="0" collapsed="false">
      <c r="A319" s="7" t="s">
        <v>863</v>
      </c>
      <c r="B319" s="43" t="s">
        <v>606</v>
      </c>
      <c r="C319" s="44" t="s">
        <v>1622</v>
      </c>
      <c r="D319" s="43" t="s">
        <v>864</v>
      </c>
      <c r="E319" s="43" t="s">
        <v>1623</v>
      </c>
      <c r="F319" s="14"/>
      <c r="G319" s="40"/>
    </row>
    <row r="320" customFormat="false" ht="12.8" hidden="false" customHeight="false" outlineLevel="0" collapsed="false">
      <c r="A320" s="7" t="s">
        <v>865</v>
      </c>
      <c r="B320" s="43"/>
      <c r="C320" s="44"/>
      <c r="D320" s="43"/>
      <c r="E320" s="43"/>
      <c r="F320" s="14"/>
      <c r="G320" s="40"/>
    </row>
    <row r="321" customFormat="false" ht="12.8" hidden="false" customHeight="false" outlineLevel="0" collapsed="false">
      <c r="A321" s="7" t="s">
        <v>867</v>
      </c>
      <c r="B321" s="43" t="s">
        <v>868</v>
      </c>
      <c r="C321" s="44" t="s">
        <v>868</v>
      </c>
      <c r="D321" s="43" t="s">
        <v>868</v>
      </c>
      <c r="E321" s="43"/>
      <c r="F321" s="14"/>
      <c r="G321" s="40"/>
    </row>
    <row r="322" customFormat="false" ht="12.8" hidden="false" customHeight="false" outlineLevel="0" collapsed="false">
      <c r="A322" s="7" t="s">
        <v>870</v>
      </c>
      <c r="B322" s="43" t="s">
        <v>871</v>
      </c>
      <c r="C322" s="44" t="s">
        <v>871</v>
      </c>
      <c r="D322" s="43" t="s">
        <v>1624</v>
      </c>
      <c r="E322" s="43" t="s">
        <v>1625</v>
      </c>
      <c r="F322" s="14"/>
      <c r="G322" s="40"/>
    </row>
    <row r="323" customFormat="false" ht="12.8" hidden="false" customHeight="false" outlineLevel="0" collapsed="false">
      <c r="A323" s="7" t="s">
        <v>872</v>
      </c>
      <c r="B323" s="43"/>
      <c r="C323" s="44"/>
      <c r="D323" s="43"/>
      <c r="E323" s="43"/>
      <c r="F323" s="14"/>
      <c r="G323" s="40"/>
    </row>
    <row r="324" customFormat="false" ht="12.8" hidden="false" customHeight="false" outlineLevel="0" collapsed="false">
      <c r="A324" s="7" t="s">
        <v>874</v>
      </c>
      <c r="B324" s="43" t="s">
        <v>1626</v>
      </c>
      <c r="C324" s="44" t="s">
        <v>1627</v>
      </c>
      <c r="D324" s="43" t="s">
        <v>1628</v>
      </c>
      <c r="E324" s="43" t="s">
        <v>1629</v>
      </c>
      <c r="F324" s="14"/>
      <c r="G324" s="40"/>
    </row>
    <row r="325" customFormat="false" ht="12.8" hidden="false" customHeight="false" outlineLevel="0" collapsed="false">
      <c r="A325" s="7" t="s">
        <v>877</v>
      </c>
      <c r="B325" s="43" t="s">
        <v>1630</v>
      </c>
      <c r="C325" s="44" t="s">
        <v>1631</v>
      </c>
      <c r="D325" s="43" t="s">
        <v>1630</v>
      </c>
      <c r="E325" s="43" t="s">
        <v>1632</v>
      </c>
      <c r="F325" s="14"/>
      <c r="G325" s="40"/>
    </row>
    <row r="326" customFormat="false" ht="12.8" hidden="false" customHeight="false" outlineLevel="0" collapsed="false">
      <c r="A326" s="7" t="s">
        <v>879</v>
      </c>
      <c r="B326" s="43"/>
      <c r="C326" s="44"/>
      <c r="D326" s="43"/>
      <c r="E326" s="43"/>
      <c r="F326" s="14"/>
      <c r="G326" s="40"/>
    </row>
    <row r="327" customFormat="false" ht="12.8" hidden="false" customHeight="false" outlineLevel="0" collapsed="false">
      <c r="A327" s="7" t="s">
        <v>881</v>
      </c>
      <c r="B327" s="43"/>
      <c r="C327" s="44"/>
      <c r="D327" s="43"/>
      <c r="E327" s="43"/>
      <c r="F327" s="14"/>
      <c r="G327" s="40"/>
    </row>
    <row r="328" customFormat="false" ht="12.8" hidden="false" customHeight="false" outlineLevel="0" collapsed="false">
      <c r="A328" s="7" t="s">
        <v>883</v>
      </c>
      <c r="B328" s="43" t="s">
        <v>1633</v>
      </c>
      <c r="C328" s="44" t="s">
        <v>1634</v>
      </c>
      <c r="D328" s="43" t="s">
        <v>1635</v>
      </c>
      <c r="E328" s="43" t="s">
        <v>1636</v>
      </c>
      <c r="F328" s="14"/>
      <c r="G328" s="40"/>
    </row>
    <row r="329" customFormat="false" ht="12.8" hidden="false" customHeight="false" outlineLevel="0" collapsed="false">
      <c r="A329" s="7" t="s">
        <v>886</v>
      </c>
      <c r="B329" s="43" t="s">
        <v>1637</v>
      </c>
      <c r="C329" s="44" t="s">
        <v>1638</v>
      </c>
      <c r="D329" s="43" t="s">
        <v>1639</v>
      </c>
      <c r="E329" s="43" t="s">
        <v>1640</v>
      </c>
      <c r="F329" s="14"/>
      <c r="G329" s="40"/>
    </row>
    <row r="330" customFormat="false" ht="12.8" hidden="false" customHeight="false" outlineLevel="0" collapsed="false">
      <c r="A330" s="7" t="s">
        <v>889</v>
      </c>
      <c r="B330" s="43" t="s">
        <v>1641</v>
      </c>
      <c r="C330" s="44" t="s">
        <v>1642</v>
      </c>
      <c r="D330" s="43" t="s">
        <v>1643</v>
      </c>
      <c r="E330" s="43" t="s">
        <v>1644</v>
      </c>
      <c r="F330" s="14"/>
      <c r="G330" s="40"/>
    </row>
    <row r="331" customFormat="false" ht="12.8" hidden="false" customHeight="false" outlineLevel="0" collapsed="false">
      <c r="A331" s="7" t="s">
        <v>891</v>
      </c>
      <c r="B331" s="43" t="s">
        <v>892</v>
      </c>
      <c r="C331" s="44"/>
      <c r="D331" s="43" t="s">
        <v>892</v>
      </c>
      <c r="E331" s="43"/>
      <c r="F331" s="14"/>
      <c r="G331" s="40"/>
    </row>
    <row r="332" customFormat="false" ht="12.8" hidden="false" customHeight="false" outlineLevel="0" collapsed="false">
      <c r="A332" s="7" t="s">
        <v>894</v>
      </c>
      <c r="B332" s="43" t="s">
        <v>1645</v>
      </c>
      <c r="C332" s="44" t="s">
        <v>1646</v>
      </c>
      <c r="D332" s="43" t="s">
        <v>895</v>
      </c>
      <c r="E332" s="43" t="s">
        <v>1646</v>
      </c>
      <c r="F332" s="14"/>
      <c r="G332" s="40"/>
    </row>
    <row r="333" customFormat="false" ht="12.8" hidden="false" customHeight="false" outlineLevel="0" collapsed="false">
      <c r="A333" s="7" t="s">
        <v>897</v>
      </c>
      <c r="B333" s="43" t="s">
        <v>898</v>
      </c>
      <c r="C333" s="44" t="s">
        <v>898</v>
      </c>
      <c r="D333" s="43"/>
      <c r="E333" s="43" t="s">
        <v>1647</v>
      </c>
      <c r="F333" s="14"/>
      <c r="G333" s="40"/>
    </row>
    <row r="334" customFormat="false" ht="12.8" hidden="false" customHeight="false" outlineLevel="0" collapsed="false">
      <c r="A334" s="7" t="s">
        <v>899</v>
      </c>
      <c r="B334" s="43"/>
      <c r="C334" s="44"/>
      <c r="D334" s="43"/>
      <c r="E334" s="43"/>
      <c r="F334" s="14"/>
      <c r="G334" s="40"/>
    </row>
    <row r="335" customFormat="false" ht="12.8" hidden="false" customHeight="false" outlineLevel="0" collapsed="false">
      <c r="A335" s="7" t="s">
        <v>901</v>
      </c>
      <c r="B335" s="43" t="s">
        <v>902</v>
      </c>
      <c r="C335" s="44" t="s">
        <v>902</v>
      </c>
      <c r="D335" s="43"/>
      <c r="E335" s="43"/>
      <c r="F335" s="14"/>
      <c r="G335" s="40"/>
    </row>
    <row r="336" customFormat="false" ht="12.8" hidden="false" customHeight="false" outlineLevel="0" collapsed="false">
      <c r="A336" s="7" t="s">
        <v>904</v>
      </c>
      <c r="B336" s="43" t="s">
        <v>905</v>
      </c>
      <c r="C336" s="44" t="s">
        <v>905</v>
      </c>
      <c r="D336" s="43" t="s">
        <v>1648</v>
      </c>
      <c r="E336" s="43" t="s">
        <v>1648</v>
      </c>
      <c r="F336" s="14"/>
      <c r="G336" s="40"/>
    </row>
    <row r="337" customFormat="false" ht="12.8" hidden="false" customHeight="false" outlineLevel="0" collapsed="false">
      <c r="A337" s="7" t="s">
        <v>906</v>
      </c>
      <c r="B337" s="43" t="s">
        <v>1649</v>
      </c>
      <c r="C337" s="44"/>
      <c r="D337" s="43" t="s">
        <v>907</v>
      </c>
      <c r="E337" s="43"/>
      <c r="F337" s="14"/>
      <c r="G337" s="40"/>
    </row>
    <row r="338" customFormat="false" ht="12.8" hidden="false" customHeight="false" outlineLevel="0" collapsed="false">
      <c r="A338" s="7" t="s">
        <v>909</v>
      </c>
      <c r="B338" s="43" t="s">
        <v>1650</v>
      </c>
      <c r="C338" s="44" t="s">
        <v>1650</v>
      </c>
      <c r="D338" s="43" t="s">
        <v>1651</v>
      </c>
      <c r="E338" s="43" t="s">
        <v>1652</v>
      </c>
      <c r="F338" s="14"/>
      <c r="G338" s="40"/>
    </row>
    <row r="339" customFormat="false" ht="12.8" hidden="false" customHeight="false" outlineLevel="0" collapsed="false">
      <c r="A339" s="7" t="s">
        <v>912</v>
      </c>
      <c r="B339" s="43" t="s">
        <v>1653</v>
      </c>
      <c r="C339" s="44" t="s">
        <v>1653</v>
      </c>
      <c r="D339" s="43" t="s">
        <v>1653</v>
      </c>
      <c r="E339" s="43" t="s">
        <v>1654</v>
      </c>
      <c r="F339" s="14"/>
      <c r="G339" s="40"/>
    </row>
    <row r="340" customFormat="false" ht="12.8" hidden="false" customHeight="false" outlineLevel="0" collapsed="false">
      <c r="A340" s="7" t="s">
        <v>915</v>
      </c>
      <c r="B340" s="43" t="s">
        <v>1655</v>
      </c>
      <c r="C340" s="44" t="s">
        <v>1656</v>
      </c>
      <c r="D340" s="43" t="s">
        <v>916</v>
      </c>
      <c r="E340" s="43"/>
      <c r="F340" s="14"/>
      <c r="G340" s="40"/>
    </row>
    <row r="341" customFormat="false" ht="12.8" hidden="false" customHeight="false" outlineLevel="0" collapsed="false">
      <c r="A341" s="7" t="s">
        <v>918</v>
      </c>
      <c r="B341" s="43" t="s">
        <v>919</v>
      </c>
      <c r="C341" s="44" t="s">
        <v>919</v>
      </c>
      <c r="D341" s="43" t="s">
        <v>919</v>
      </c>
      <c r="E341" s="43"/>
      <c r="F341" s="14"/>
      <c r="G341" s="40"/>
    </row>
    <row r="342" customFormat="false" ht="12.8" hidden="false" customHeight="false" outlineLevel="0" collapsed="false">
      <c r="A342" s="7" t="s">
        <v>920</v>
      </c>
      <c r="B342" s="43" t="s">
        <v>1657</v>
      </c>
      <c r="C342" s="44" t="s">
        <v>1658</v>
      </c>
      <c r="D342" s="43" t="s">
        <v>921</v>
      </c>
      <c r="E342" s="43" t="s">
        <v>1659</v>
      </c>
      <c r="F342" s="14"/>
      <c r="G342" s="40"/>
    </row>
    <row r="343" customFormat="false" ht="12.8" hidden="false" customHeight="false" outlineLevel="0" collapsed="false">
      <c r="A343" s="7" t="s">
        <v>923</v>
      </c>
      <c r="B343" s="43" t="s">
        <v>924</v>
      </c>
      <c r="C343" s="44" t="s">
        <v>924</v>
      </c>
      <c r="D343" s="43" t="s">
        <v>924</v>
      </c>
      <c r="E343" s="43" t="s">
        <v>924</v>
      </c>
      <c r="F343" s="14"/>
      <c r="G343" s="40"/>
    </row>
    <row r="344" customFormat="false" ht="12.8" hidden="false" customHeight="false" outlineLevel="0" collapsed="false">
      <c r="A344" s="7" t="s">
        <v>925</v>
      </c>
      <c r="B344" s="43" t="s">
        <v>926</v>
      </c>
      <c r="C344" s="44" t="s">
        <v>926</v>
      </c>
      <c r="D344" s="43"/>
      <c r="E344" s="43" t="s">
        <v>1660</v>
      </c>
      <c r="F344" s="14"/>
      <c r="G344" s="40"/>
    </row>
    <row r="345" customFormat="false" ht="12.8" hidden="false" customHeight="false" outlineLevel="0" collapsed="false">
      <c r="A345" s="7" t="s">
        <v>927</v>
      </c>
      <c r="B345" s="43" t="s">
        <v>928</v>
      </c>
      <c r="C345" s="44" t="s">
        <v>928</v>
      </c>
      <c r="D345" s="43"/>
      <c r="E345" s="43"/>
      <c r="F345" s="14"/>
      <c r="G345" s="40"/>
    </row>
    <row r="346" customFormat="false" ht="12.8" hidden="false" customHeight="false" outlineLevel="0" collapsed="false">
      <c r="A346" s="7" t="s">
        <v>930</v>
      </c>
      <c r="B346" s="43" t="s">
        <v>931</v>
      </c>
      <c r="C346" s="44" t="s">
        <v>931</v>
      </c>
      <c r="D346" s="43"/>
      <c r="E346" s="43" t="s">
        <v>1661</v>
      </c>
      <c r="F346" s="14"/>
      <c r="G346" s="40"/>
    </row>
    <row r="347" customFormat="false" ht="12.8" hidden="false" customHeight="false" outlineLevel="0" collapsed="false">
      <c r="A347" s="7" t="s">
        <v>932</v>
      </c>
      <c r="B347" s="43"/>
      <c r="C347" s="44"/>
      <c r="D347" s="43"/>
      <c r="E347" s="43"/>
      <c r="F347" s="14"/>
      <c r="G347" s="40"/>
    </row>
    <row r="348" customFormat="false" ht="12.8" hidden="false" customHeight="false" outlineLevel="0" collapsed="false">
      <c r="A348" s="7" t="s">
        <v>934</v>
      </c>
      <c r="B348" s="43" t="s">
        <v>935</v>
      </c>
      <c r="C348" s="44" t="s">
        <v>935</v>
      </c>
      <c r="D348" s="43" t="s">
        <v>935</v>
      </c>
      <c r="E348" s="43" t="s">
        <v>935</v>
      </c>
      <c r="F348" s="14"/>
      <c r="G348" s="40"/>
    </row>
    <row r="349" customFormat="false" ht="12.8" hidden="false" customHeight="false" outlineLevel="0" collapsed="false">
      <c r="A349" s="7" t="s">
        <v>937</v>
      </c>
      <c r="B349" s="43" t="s">
        <v>1662</v>
      </c>
      <c r="C349" s="44" t="s">
        <v>1662</v>
      </c>
      <c r="D349" s="43" t="s">
        <v>1663</v>
      </c>
      <c r="E349" s="43" t="s">
        <v>1664</v>
      </c>
      <c r="F349" s="14"/>
      <c r="G349" s="40"/>
    </row>
    <row r="350" customFormat="false" ht="12.8" hidden="false" customHeight="false" outlineLevel="0" collapsed="false">
      <c r="A350" s="7" t="s">
        <v>940</v>
      </c>
      <c r="B350" s="43" t="s">
        <v>941</v>
      </c>
      <c r="C350" s="44" t="s">
        <v>941</v>
      </c>
      <c r="D350" s="43"/>
      <c r="E350" s="43"/>
      <c r="F350" s="14"/>
      <c r="G350" s="40"/>
    </row>
    <row r="351" customFormat="false" ht="12.8" hidden="false" customHeight="false" outlineLevel="0" collapsed="false">
      <c r="A351" s="7" t="s">
        <v>943</v>
      </c>
      <c r="B351" s="43" t="s">
        <v>944</v>
      </c>
      <c r="C351" s="44" t="s">
        <v>944</v>
      </c>
      <c r="D351" s="43"/>
      <c r="E351" s="43" t="s">
        <v>1665</v>
      </c>
      <c r="F351" s="14"/>
      <c r="G351" s="40"/>
    </row>
    <row r="352" customFormat="false" ht="12.8" hidden="false" customHeight="false" outlineLevel="0" collapsed="false">
      <c r="A352" s="7" t="s">
        <v>946</v>
      </c>
      <c r="B352" s="43" t="s">
        <v>947</v>
      </c>
      <c r="C352" s="44" t="s">
        <v>947</v>
      </c>
      <c r="D352" s="43" t="s">
        <v>947</v>
      </c>
      <c r="E352" s="43"/>
      <c r="F352" s="14"/>
      <c r="G352" s="40"/>
    </row>
    <row r="353" customFormat="false" ht="12.8" hidden="false" customHeight="false" outlineLevel="0" collapsed="false">
      <c r="A353" s="7" t="s">
        <v>948</v>
      </c>
      <c r="B353" s="43"/>
      <c r="C353" s="44"/>
      <c r="D353" s="43"/>
      <c r="E353" s="43"/>
      <c r="F353" s="14"/>
      <c r="G353" s="40"/>
    </row>
    <row r="354" customFormat="false" ht="12.8" hidden="false" customHeight="false" outlineLevel="0" collapsed="false">
      <c r="A354" s="7" t="s">
        <v>950</v>
      </c>
      <c r="B354" s="43" t="s">
        <v>949</v>
      </c>
      <c r="C354" s="44" t="s">
        <v>1666</v>
      </c>
      <c r="D354" s="43"/>
      <c r="E354" s="43" t="s">
        <v>1666</v>
      </c>
      <c r="F354" s="14"/>
      <c r="G354" s="40"/>
    </row>
    <row r="355" customFormat="false" ht="12.8" hidden="false" customHeight="false" outlineLevel="0" collapsed="false">
      <c r="A355" s="7" t="s">
        <v>953</v>
      </c>
      <c r="B355" s="43" t="s">
        <v>1667</v>
      </c>
      <c r="C355" s="44" t="s">
        <v>1667</v>
      </c>
      <c r="D355" s="43" t="s">
        <v>1668</v>
      </c>
      <c r="E355" s="43"/>
      <c r="F355" s="14"/>
      <c r="G355" s="40"/>
    </row>
    <row r="356" customFormat="false" ht="12.8" hidden="false" customHeight="false" outlineLevel="0" collapsed="false">
      <c r="A356" s="7" t="s">
        <v>955</v>
      </c>
      <c r="B356" s="43" t="s">
        <v>956</v>
      </c>
      <c r="C356" s="44" t="s">
        <v>956</v>
      </c>
      <c r="D356" s="43" t="s">
        <v>956</v>
      </c>
      <c r="E356" s="43" t="s">
        <v>1669</v>
      </c>
      <c r="F356" s="14"/>
      <c r="G356" s="40"/>
    </row>
    <row r="357" customFormat="false" ht="12.8" hidden="false" customHeight="false" outlineLevel="0" collapsed="false">
      <c r="A357" s="7" t="s">
        <v>957</v>
      </c>
      <c r="B357" s="43"/>
      <c r="C357" s="44"/>
      <c r="D357" s="43"/>
      <c r="E357" s="43"/>
      <c r="F357" s="14"/>
      <c r="G357" s="40"/>
    </row>
    <row r="358" customFormat="false" ht="12.8" hidden="false" customHeight="false" outlineLevel="0" collapsed="false">
      <c r="A358" s="7" t="s">
        <v>959</v>
      </c>
      <c r="B358" s="43" t="s">
        <v>1670</v>
      </c>
      <c r="C358" s="44" t="s">
        <v>1671</v>
      </c>
      <c r="D358" s="43" t="s">
        <v>1672</v>
      </c>
      <c r="E358" s="43" t="s">
        <v>1673</v>
      </c>
      <c r="F358" s="14"/>
      <c r="G358" s="40"/>
    </row>
    <row r="359" customFormat="false" ht="12.8" hidden="false" customHeight="false" outlineLevel="0" collapsed="false">
      <c r="A359" s="7" t="s">
        <v>962</v>
      </c>
      <c r="B359" s="43" t="s">
        <v>961</v>
      </c>
      <c r="C359" s="44" t="s">
        <v>1674</v>
      </c>
      <c r="D359" s="43" t="s">
        <v>1675</v>
      </c>
      <c r="E359" s="43" t="s">
        <v>1676</v>
      </c>
      <c r="F359" s="14"/>
      <c r="G359" s="40"/>
    </row>
    <row r="360" customFormat="false" ht="12.8" hidden="false" customHeight="false" outlineLevel="0" collapsed="false">
      <c r="A360" s="7" t="s">
        <v>965</v>
      </c>
      <c r="B360" s="43" t="s">
        <v>964</v>
      </c>
      <c r="C360" s="44"/>
      <c r="D360" s="43" t="s">
        <v>1677</v>
      </c>
      <c r="E360" s="43"/>
      <c r="F360" s="14"/>
      <c r="G360" s="40"/>
    </row>
    <row r="361" customFormat="false" ht="12.8" hidden="false" customHeight="false" outlineLevel="0" collapsed="false">
      <c r="A361" s="7" t="s">
        <v>968</v>
      </c>
      <c r="B361" s="43" t="s">
        <v>1678</v>
      </c>
      <c r="C361" s="44" t="s">
        <v>1678</v>
      </c>
      <c r="D361" s="43" t="s">
        <v>1679</v>
      </c>
      <c r="E361" s="43"/>
      <c r="F361" s="14"/>
      <c r="G361" s="40"/>
    </row>
    <row r="362" customFormat="false" ht="12.8" hidden="false" customHeight="false" outlineLevel="0" collapsed="false">
      <c r="A362" s="7" t="s">
        <v>971</v>
      </c>
      <c r="B362" s="43" t="s">
        <v>972</v>
      </c>
      <c r="C362" s="44" t="s">
        <v>972</v>
      </c>
      <c r="D362" s="43" t="s">
        <v>972</v>
      </c>
      <c r="E362" s="43"/>
      <c r="F362" s="14"/>
      <c r="G362" s="40"/>
    </row>
    <row r="363" customFormat="false" ht="12.8" hidden="false" customHeight="false" outlineLevel="0" collapsed="false">
      <c r="A363" s="7" t="s">
        <v>973</v>
      </c>
      <c r="B363" s="43"/>
      <c r="C363" s="44"/>
      <c r="D363" s="43"/>
      <c r="E363" s="43"/>
      <c r="F363" s="14"/>
      <c r="G363" s="40"/>
    </row>
    <row r="364" customFormat="false" ht="12.8" hidden="false" customHeight="false" outlineLevel="0" collapsed="false">
      <c r="A364" s="7" t="s">
        <v>975</v>
      </c>
      <c r="B364" s="43" t="s">
        <v>1680</v>
      </c>
      <c r="C364" s="44" t="s">
        <v>1680</v>
      </c>
      <c r="D364" s="43" t="s">
        <v>1681</v>
      </c>
      <c r="E364" s="43" t="s">
        <v>1682</v>
      </c>
      <c r="F364" s="14"/>
      <c r="G364" s="40"/>
    </row>
    <row r="365" customFormat="false" ht="12.8" hidden="false" customHeight="false" outlineLevel="0" collapsed="false">
      <c r="A365" s="7" t="s">
        <v>978</v>
      </c>
      <c r="B365" s="43" t="s">
        <v>979</v>
      </c>
      <c r="C365" s="44" t="s">
        <v>979</v>
      </c>
      <c r="D365" s="43"/>
      <c r="E365" s="43"/>
      <c r="F365" s="14"/>
      <c r="G365" s="40"/>
    </row>
    <row r="366" customFormat="false" ht="12.8" hidden="false" customHeight="false" outlineLevel="0" collapsed="false">
      <c r="A366" s="7" t="s">
        <v>980</v>
      </c>
      <c r="B366" s="43"/>
      <c r="C366" s="44"/>
      <c r="D366" s="43"/>
      <c r="E366" s="43"/>
      <c r="F366" s="14"/>
      <c r="G366" s="40"/>
    </row>
    <row r="367" customFormat="false" ht="12.8" hidden="false" customHeight="false" outlineLevel="0" collapsed="false">
      <c r="A367" s="7" t="s">
        <v>982</v>
      </c>
      <c r="B367" s="43" t="s">
        <v>1683</v>
      </c>
      <c r="C367" s="44" t="s">
        <v>1683</v>
      </c>
      <c r="D367" s="43" t="s">
        <v>1684</v>
      </c>
      <c r="E367" s="43" t="s">
        <v>1685</v>
      </c>
      <c r="F367" s="14"/>
      <c r="G367" s="40"/>
    </row>
    <row r="368" customFormat="false" ht="12.8" hidden="false" customHeight="false" outlineLevel="0" collapsed="false">
      <c r="A368" s="7" t="s">
        <v>985</v>
      </c>
      <c r="B368" s="43" t="s">
        <v>1686</v>
      </c>
      <c r="C368" s="44" t="s">
        <v>1687</v>
      </c>
      <c r="D368" s="43" t="s">
        <v>1688</v>
      </c>
      <c r="E368" s="43" t="s">
        <v>1688</v>
      </c>
      <c r="F368" s="14"/>
      <c r="G368" s="40"/>
    </row>
    <row r="369" customFormat="false" ht="12.8" hidden="false" customHeight="false" outlineLevel="0" collapsed="false">
      <c r="A369" s="7" t="s">
        <v>987</v>
      </c>
      <c r="B369" s="43"/>
      <c r="C369" s="44"/>
      <c r="D369" s="43"/>
      <c r="E369" s="43"/>
      <c r="F369" s="14"/>
      <c r="G369" s="40"/>
    </row>
    <row r="370" customFormat="false" ht="12.8" hidden="false" customHeight="false" outlineLevel="0" collapsed="false">
      <c r="A370" s="7" t="s">
        <v>989</v>
      </c>
      <c r="B370" s="43" t="s">
        <v>990</v>
      </c>
      <c r="C370" s="44" t="s">
        <v>1689</v>
      </c>
      <c r="D370" s="43" t="s">
        <v>990</v>
      </c>
      <c r="E370" s="43" t="s">
        <v>1690</v>
      </c>
      <c r="F370" s="14"/>
      <c r="G370" s="40"/>
    </row>
    <row r="371" customFormat="false" ht="12.8" hidden="false" customHeight="false" outlineLevel="0" collapsed="false">
      <c r="A371" s="7" t="s">
        <v>992</v>
      </c>
      <c r="B371" s="43" t="s">
        <v>991</v>
      </c>
      <c r="C371" s="44" t="s">
        <v>1691</v>
      </c>
      <c r="D371" s="43" t="s">
        <v>993</v>
      </c>
      <c r="E371" s="43" t="s">
        <v>1692</v>
      </c>
      <c r="F371" s="14"/>
      <c r="G371" s="40"/>
    </row>
    <row r="372" customFormat="false" ht="12.8" hidden="false" customHeight="false" outlineLevel="0" collapsed="false">
      <c r="A372" s="7" t="s">
        <v>995</v>
      </c>
      <c r="B372" s="43" t="s">
        <v>1693</v>
      </c>
      <c r="C372" s="44" t="s">
        <v>1694</v>
      </c>
      <c r="D372" s="43" t="s">
        <v>1693</v>
      </c>
      <c r="E372" s="43"/>
      <c r="F372" s="14"/>
      <c r="G372" s="40"/>
    </row>
    <row r="373" customFormat="false" ht="12.8" hidden="false" customHeight="false" outlineLevel="0" collapsed="false">
      <c r="A373" s="7" t="s">
        <v>998</v>
      </c>
      <c r="B373" s="43" t="s">
        <v>997</v>
      </c>
      <c r="C373" s="44" t="s">
        <v>1695</v>
      </c>
      <c r="D373" s="43" t="s">
        <v>999</v>
      </c>
      <c r="E373" s="43" t="s">
        <v>1696</v>
      </c>
      <c r="F373" s="14"/>
      <c r="G373" s="40"/>
    </row>
    <row r="374" customFormat="false" ht="12.8" hidden="false" customHeight="false" outlineLevel="0" collapsed="false">
      <c r="A374" s="7" t="s">
        <v>1000</v>
      </c>
      <c r="B374" s="43"/>
      <c r="C374" s="44"/>
      <c r="D374" s="43"/>
      <c r="E374" s="43"/>
      <c r="F374" s="14"/>
      <c r="G374" s="40"/>
    </row>
    <row r="375" customFormat="false" ht="12.8" hidden="false" customHeight="false" outlineLevel="0" collapsed="false">
      <c r="A375" s="7" t="s">
        <v>1002</v>
      </c>
      <c r="B375" s="43" t="s">
        <v>1003</v>
      </c>
      <c r="C375" s="44" t="s">
        <v>1003</v>
      </c>
      <c r="D375" s="43" t="s">
        <v>1003</v>
      </c>
      <c r="E375" s="43" t="s">
        <v>1697</v>
      </c>
      <c r="F375" s="14"/>
      <c r="G375" s="40"/>
    </row>
    <row r="376" customFormat="false" ht="12.8" hidden="false" customHeight="false" outlineLevel="0" collapsed="false">
      <c r="A376" s="7" t="s">
        <v>1005</v>
      </c>
      <c r="B376" s="43" t="s">
        <v>1698</v>
      </c>
      <c r="C376" s="44" t="s">
        <v>1699</v>
      </c>
      <c r="D376" s="43" t="s">
        <v>1700</v>
      </c>
      <c r="E376" s="43" t="s">
        <v>1701</v>
      </c>
      <c r="F376" s="14"/>
      <c r="G376" s="40"/>
    </row>
    <row r="377" customFormat="false" ht="12.8" hidden="false" customHeight="false" outlineLevel="0" collapsed="false">
      <c r="A377" s="7" t="s">
        <v>1008</v>
      </c>
      <c r="B377" s="43" t="s">
        <v>1009</v>
      </c>
      <c r="C377" s="44" t="s">
        <v>1702</v>
      </c>
      <c r="D377" s="43" t="s">
        <v>1009</v>
      </c>
      <c r="E377" s="43" t="s">
        <v>1703</v>
      </c>
      <c r="F377" s="14"/>
      <c r="G377" s="40"/>
    </row>
    <row r="378" customFormat="false" ht="12.8" hidden="false" customHeight="false" outlineLevel="0" collapsed="false">
      <c r="A378" s="7" t="s">
        <v>1011</v>
      </c>
      <c r="B378" s="43" t="s">
        <v>1012</v>
      </c>
      <c r="C378" s="44" t="s">
        <v>1012</v>
      </c>
      <c r="D378" s="43" t="s">
        <v>1012</v>
      </c>
      <c r="E378" s="43" t="s">
        <v>1012</v>
      </c>
      <c r="F378" s="14"/>
      <c r="G378" s="40"/>
    </row>
    <row r="379" customFormat="false" ht="12.8" hidden="false" customHeight="false" outlineLevel="0" collapsed="false">
      <c r="A379" s="7" t="s">
        <v>1014</v>
      </c>
      <c r="B379" s="43" t="s">
        <v>1704</v>
      </c>
      <c r="C379" s="44" t="s">
        <v>1704</v>
      </c>
      <c r="D379" s="43"/>
      <c r="E379" s="43"/>
      <c r="F379" s="14"/>
      <c r="G379" s="40"/>
    </row>
    <row r="380" customFormat="false" ht="12.8" hidden="false" customHeight="false" outlineLevel="0" collapsed="false">
      <c r="A380" s="7" t="s">
        <v>1017</v>
      </c>
      <c r="B380" s="43" t="s">
        <v>1705</v>
      </c>
      <c r="C380" s="44" t="s">
        <v>1705</v>
      </c>
      <c r="D380" s="43" t="s">
        <v>1018</v>
      </c>
      <c r="E380" s="43" t="s">
        <v>1706</v>
      </c>
      <c r="F380" s="14"/>
      <c r="G380" s="40"/>
    </row>
    <row r="381" customFormat="false" ht="12.8" hidden="false" customHeight="false" outlineLevel="0" collapsed="false">
      <c r="A381" s="7" t="s">
        <v>1020</v>
      </c>
      <c r="B381" s="43"/>
      <c r="C381" s="44"/>
      <c r="D381" s="43"/>
      <c r="E381" s="43"/>
      <c r="F381" s="14"/>
      <c r="G381" s="40"/>
    </row>
    <row r="382" customFormat="false" ht="12.8" hidden="false" customHeight="false" outlineLevel="0" collapsed="false">
      <c r="A382" s="7" t="s">
        <v>1022</v>
      </c>
      <c r="B382" s="43" t="s">
        <v>1021</v>
      </c>
      <c r="C382" s="44" t="s">
        <v>1707</v>
      </c>
      <c r="D382" s="43" t="s">
        <v>1708</v>
      </c>
      <c r="E382" s="43"/>
      <c r="F382" s="14"/>
      <c r="G382" s="40"/>
    </row>
    <row r="383" customFormat="false" ht="12.8" hidden="false" customHeight="false" outlineLevel="0" collapsed="false">
      <c r="A383" s="7" t="s">
        <v>1025</v>
      </c>
      <c r="B383" s="43" t="s">
        <v>1026</v>
      </c>
      <c r="C383" s="44" t="s">
        <v>1026</v>
      </c>
      <c r="D383" s="43" t="s">
        <v>1709</v>
      </c>
      <c r="E383" s="43" t="s">
        <v>1710</v>
      </c>
      <c r="F383" s="14"/>
      <c r="G383" s="40"/>
    </row>
    <row r="384" customFormat="false" ht="12.8" hidden="false" customHeight="false" outlineLevel="0" collapsed="false">
      <c r="A384" s="7" t="s">
        <v>1028</v>
      </c>
      <c r="B384" s="43" t="s">
        <v>1029</v>
      </c>
      <c r="C384" s="44" t="s">
        <v>1029</v>
      </c>
      <c r="D384" s="43"/>
      <c r="E384" s="43"/>
      <c r="F384" s="14"/>
      <c r="G384" s="40"/>
    </row>
    <row r="385" customFormat="false" ht="12.8" hidden="false" customHeight="false" outlineLevel="0" collapsed="false">
      <c r="A385" s="7" t="s">
        <v>1031</v>
      </c>
      <c r="B385" s="43" t="s">
        <v>1032</v>
      </c>
      <c r="C385" s="44" t="s">
        <v>1032</v>
      </c>
      <c r="D385" s="43" t="s">
        <v>1711</v>
      </c>
      <c r="E385" s="43" t="s">
        <v>1712</v>
      </c>
      <c r="F385" s="14"/>
      <c r="G385" s="40"/>
    </row>
    <row r="386" customFormat="false" ht="12.8" hidden="false" customHeight="false" outlineLevel="0" collapsed="false">
      <c r="A386" s="7" t="s">
        <v>1034</v>
      </c>
      <c r="B386" s="43" t="s">
        <v>1713</v>
      </c>
      <c r="C386" s="44" t="s">
        <v>1714</v>
      </c>
      <c r="D386" s="43" t="s">
        <v>1715</v>
      </c>
      <c r="E386" s="43" t="s">
        <v>1716</v>
      </c>
      <c r="F386" s="14"/>
      <c r="G386" s="40"/>
    </row>
    <row r="387" customFormat="false" ht="12.8" hidden="false" customHeight="false" outlineLevel="0" collapsed="false">
      <c r="A387" s="7" t="s">
        <v>1037</v>
      </c>
      <c r="B387" s="43" t="s">
        <v>1717</v>
      </c>
      <c r="C387" s="44" t="s">
        <v>1717</v>
      </c>
      <c r="D387" s="43" t="s">
        <v>1718</v>
      </c>
      <c r="E387" s="43" t="s">
        <v>1038</v>
      </c>
      <c r="F387" s="14"/>
      <c r="G387" s="40"/>
    </row>
    <row r="388" customFormat="false" ht="12.8" hidden="false" customHeight="false" outlineLevel="0" collapsed="false">
      <c r="A388" s="7" t="s">
        <v>1040</v>
      </c>
      <c r="B388" s="43" t="s">
        <v>1041</v>
      </c>
      <c r="C388" s="44" t="s">
        <v>1719</v>
      </c>
      <c r="D388" s="43" t="s">
        <v>1041</v>
      </c>
      <c r="E388" s="43"/>
      <c r="F388" s="14"/>
      <c r="G388" s="40"/>
    </row>
    <row r="389" customFormat="false" ht="12.8" hidden="false" customHeight="false" outlineLevel="0" collapsed="false">
      <c r="A389" s="7" t="s">
        <v>1043</v>
      </c>
      <c r="B389" s="43" t="s">
        <v>1720</v>
      </c>
      <c r="C389" s="44" t="s">
        <v>1721</v>
      </c>
      <c r="D389" s="43" t="s">
        <v>1722</v>
      </c>
      <c r="E389" s="43" t="s">
        <v>1723</v>
      </c>
      <c r="F389" s="14"/>
      <c r="G389" s="40"/>
    </row>
    <row r="390" customFormat="false" ht="12.8" hidden="false" customHeight="false" outlineLevel="0" collapsed="false">
      <c r="A390" s="7" t="s">
        <v>1046</v>
      </c>
      <c r="B390" s="43" t="s">
        <v>1724</v>
      </c>
      <c r="C390" s="44" t="s">
        <v>1725</v>
      </c>
      <c r="D390" s="43" t="s">
        <v>1726</v>
      </c>
      <c r="E390" s="43" t="s">
        <v>1727</v>
      </c>
      <c r="F390" s="14"/>
      <c r="G390" s="40"/>
    </row>
    <row r="391" customFormat="false" ht="12.8" hidden="false" customHeight="false" outlineLevel="0" collapsed="false">
      <c r="A391" s="7" t="s">
        <v>1049</v>
      </c>
      <c r="B391" s="43" t="s">
        <v>1728</v>
      </c>
      <c r="C391" s="44" t="s">
        <v>1729</v>
      </c>
      <c r="D391" s="43" t="s">
        <v>1730</v>
      </c>
      <c r="E391" s="43" t="s">
        <v>1731</v>
      </c>
      <c r="F391" s="14"/>
      <c r="G391" s="40"/>
    </row>
    <row r="392" customFormat="false" ht="12.8" hidden="false" customHeight="false" outlineLevel="0" collapsed="false">
      <c r="A392" s="7" t="s">
        <v>1052</v>
      </c>
      <c r="B392" s="43" t="s">
        <v>1053</v>
      </c>
      <c r="C392" s="44" t="s">
        <v>1053</v>
      </c>
      <c r="D392" s="43"/>
      <c r="E392" s="43"/>
      <c r="F392" s="14"/>
      <c r="G392" s="40"/>
    </row>
    <row r="393" customFormat="false" ht="12.8" hidden="false" customHeight="false" outlineLevel="0" collapsed="false">
      <c r="A393" s="7" t="s">
        <v>1055</v>
      </c>
      <c r="B393" s="43" t="s">
        <v>1054</v>
      </c>
      <c r="C393" s="44" t="s">
        <v>1732</v>
      </c>
      <c r="D393" s="43" t="s">
        <v>1733</v>
      </c>
      <c r="E393" s="43" t="s">
        <v>1734</v>
      </c>
      <c r="F393" s="14"/>
      <c r="G393" s="40"/>
    </row>
    <row r="394" customFormat="false" ht="12.8" hidden="false" customHeight="false" outlineLevel="0" collapsed="false">
      <c r="A394" s="7" t="s">
        <v>1058</v>
      </c>
      <c r="B394" s="43" t="s">
        <v>1057</v>
      </c>
      <c r="C394" s="44" t="s">
        <v>1735</v>
      </c>
      <c r="D394" s="43" t="s">
        <v>1735</v>
      </c>
      <c r="E394" s="43"/>
      <c r="F394" s="14"/>
      <c r="G394" s="40"/>
    </row>
    <row r="395" customFormat="false" ht="12.8" hidden="false" customHeight="false" outlineLevel="0" collapsed="false">
      <c r="A395" s="7" t="s">
        <v>1061</v>
      </c>
      <c r="B395" s="43" t="s">
        <v>1736</v>
      </c>
      <c r="C395" s="44" t="s">
        <v>1737</v>
      </c>
      <c r="D395" s="43" t="s">
        <v>1738</v>
      </c>
      <c r="E395" s="43" t="s">
        <v>1739</v>
      </c>
      <c r="F395" s="14"/>
      <c r="G395" s="40"/>
    </row>
    <row r="396" customFormat="false" ht="12.8" hidden="false" customHeight="false" outlineLevel="0" collapsed="false">
      <c r="A396" s="7" t="s">
        <v>1064</v>
      </c>
      <c r="B396" s="43" t="s">
        <v>1740</v>
      </c>
      <c r="C396" s="44" t="s">
        <v>1740</v>
      </c>
      <c r="D396" s="43"/>
      <c r="E396" s="43" t="s">
        <v>1741</v>
      </c>
      <c r="F396" s="14"/>
      <c r="G396" s="40"/>
    </row>
    <row r="397" customFormat="false" ht="12.8" hidden="false" customHeight="false" outlineLevel="0" collapsed="false">
      <c r="A397" s="7" t="s">
        <v>1068</v>
      </c>
      <c r="B397" s="43" t="s">
        <v>1069</v>
      </c>
      <c r="C397" s="44" t="s">
        <v>1069</v>
      </c>
      <c r="D397" s="43"/>
      <c r="E397" s="43"/>
      <c r="F397" s="14"/>
      <c r="G397" s="40"/>
    </row>
    <row r="398" customFormat="false" ht="12.8" hidden="false" customHeight="false" outlineLevel="0" collapsed="false">
      <c r="A398" s="7" t="s">
        <v>1071</v>
      </c>
      <c r="B398" s="43" t="s">
        <v>1742</v>
      </c>
      <c r="C398" s="44" t="s">
        <v>1743</v>
      </c>
      <c r="D398" s="43" t="s">
        <v>1744</v>
      </c>
      <c r="E398" s="43" t="s">
        <v>1745</v>
      </c>
      <c r="F398" s="14"/>
      <c r="G398" s="40"/>
    </row>
    <row r="399" customFormat="false" ht="12.8" hidden="false" customHeight="false" outlineLevel="0" collapsed="false">
      <c r="A399" s="7" t="s">
        <v>1074</v>
      </c>
      <c r="B399" s="43" t="s">
        <v>1075</v>
      </c>
      <c r="C399" s="44" t="s">
        <v>1075</v>
      </c>
      <c r="D399" s="43" t="s">
        <v>1746</v>
      </c>
      <c r="E399" s="43" t="s">
        <v>1747</v>
      </c>
      <c r="F399" s="14"/>
      <c r="G399" s="40"/>
    </row>
    <row r="400" customFormat="false" ht="12.8" hidden="false" customHeight="false" outlineLevel="0" collapsed="false">
      <c r="A400" s="7" t="s">
        <v>1076</v>
      </c>
      <c r="B400" s="43"/>
      <c r="C400" s="44"/>
      <c r="D400" s="43"/>
      <c r="E400" s="43"/>
      <c r="F400" s="14"/>
      <c r="G400" s="40"/>
    </row>
    <row r="401" customFormat="false" ht="12.8" hidden="false" customHeight="false" outlineLevel="0" collapsed="false">
      <c r="A401" s="7" t="s">
        <v>1078</v>
      </c>
      <c r="B401" s="43" t="s">
        <v>1079</v>
      </c>
      <c r="C401" s="44" t="s">
        <v>1079</v>
      </c>
      <c r="D401" s="43"/>
      <c r="E401" s="43" t="s">
        <v>1748</v>
      </c>
      <c r="F401" s="14"/>
      <c r="G401" s="40"/>
    </row>
    <row r="402" customFormat="false" ht="12.8" hidden="false" customHeight="false" outlineLevel="0" collapsed="false">
      <c r="A402" s="7" t="s">
        <v>1081</v>
      </c>
      <c r="B402" s="43" t="s">
        <v>1080</v>
      </c>
      <c r="C402" s="44" t="s">
        <v>1749</v>
      </c>
      <c r="D402" s="43"/>
      <c r="E402" s="43"/>
      <c r="F402" s="14"/>
      <c r="G402" s="40"/>
    </row>
    <row r="403" customFormat="false" ht="12.8" hidden="false" customHeight="false" outlineLevel="0" collapsed="false">
      <c r="A403" s="7" t="s">
        <v>1084</v>
      </c>
      <c r="B403" s="43" t="s">
        <v>1085</v>
      </c>
      <c r="C403" s="44" t="s">
        <v>1085</v>
      </c>
      <c r="D403" s="43" t="s">
        <v>1750</v>
      </c>
      <c r="E403" s="43"/>
      <c r="F403" s="14"/>
      <c r="G403" s="40"/>
    </row>
    <row r="404" customFormat="false" ht="12.8" hidden="false" customHeight="false" outlineLevel="0" collapsed="false">
      <c r="A404" s="7" t="s">
        <v>1087</v>
      </c>
      <c r="B404" s="43" t="s">
        <v>1088</v>
      </c>
      <c r="C404" s="44" t="s">
        <v>1088</v>
      </c>
      <c r="D404" s="43" t="s">
        <v>1088</v>
      </c>
      <c r="E404" s="43"/>
      <c r="F404" s="14"/>
      <c r="G404" s="40"/>
    </row>
    <row r="405" customFormat="false" ht="12.8" hidden="false" customHeight="false" outlineLevel="0" collapsed="false">
      <c r="A405" s="7" t="s">
        <v>1090</v>
      </c>
      <c r="B405" s="43" t="s">
        <v>1091</v>
      </c>
      <c r="C405" s="44" t="s">
        <v>1091</v>
      </c>
      <c r="D405" s="43"/>
      <c r="E405" s="43" t="s">
        <v>1751</v>
      </c>
      <c r="F405" s="14"/>
      <c r="G405" s="40"/>
    </row>
    <row r="406" customFormat="false" ht="12.8" hidden="false" customHeight="false" outlineLevel="0" collapsed="false">
      <c r="A406" s="7" t="s">
        <v>1092</v>
      </c>
      <c r="B406" s="43"/>
      <c r="C406" s="44"/>
      <c r="D406" s="43"/>
      <c r="E406" s="43"/>
      <c r="F406" s="14"/>
      <c r="G406" s="40"/>
    </row>
    <row r="407" customFormat="false" ht="12.8" hidden="false" customHeight="false" outlineLevel="0" collapsed="false">
      <c r="A407" s="7" t="s">
        <v>1094</v>
      </c>
      <c r="B407" s="43" t="s">
        <v>1752</v>
      </c>
      <c r="C407" s="44" t="s">
        <v>1753</v>
      </c>
      <c r="D407" s="43"/>
      <c r="E407" s="43"/>
      <c r="F407" s="14"/>
      <c r="G407" s="40"/>
    </row>
    <row r="408" customFormat="false" ht="12.8" hidden="false" customHeight="false" outlineLevel="0" collapsed="false">
      <c r="A408" s="7" t="s">
        <v>1096</v>
      </c>
      <c r="B408" s="43"/>
      <c r="C408" s="44"/>
      <c r="D408" s="43"/>
      <c r="E408" s="43"/>
      <c r="F408" s="14"/>
      <c r="G408" s="40"/>
    </row>
    <row r="409" customFormat="false" ht="12.8" hidden="false" customHeight="false" outlineLevel="0" collapsed="false">
      <c r="A409" s="7" t="s">
        <v>1098</v>
      </c>
      <c r="B409" s="43" t="s">
        <v>1754</v>
      </c>
      <c r="C409" s="44" t="s">
        <v>1755</v>
      </c>
      <c r="D409" s="43" t="s">
        <v>1099</v>
      </c>
      <c r="E409" s="43" t="s">
        <v>1756</v>
      </c>
      <c r="F409" s="14"/>
      <c r="G409" s="40"/>
    </row>
    <row r="410" customFormat="false" ht="12.8" hidden="false" customHeight="false" outlineLevel="0" collapsed="false">
      <c r="A410" s="24" t="str">
        <f aca="false">COUNTA(A8:A409)&amp;" Including Deleted Entities"</f>
        <v>402 Including Deleted Entities</v>
      </c>
      <c r="B410" s="24" t="n">
        <f aca="false">COUNTA(B8:B409)</f>
        <v>339</v>
      </c>
      <c r="C410" s="24" t="n">
        <f aca="false">COUNTA(C8:C409)</f>
        <v>316</v>
      </c>
      <c r="D410" s="24" t="n">
        <f aca="false">COUNTA(D8:D409)</f>
        <v>282</v>
      </c>
      <c r="E410" s="24" t="n">
        <f aca="false">COUNTA(E8:E409)</f>
        <v>229</v>
      </c>
      <c r="F410" s="14"/>
      <c r="G410" s="40"/>
    </row>
    <row r="411" customFormat="false" ht="12.8" hidden="false" customHeight="false" outlineLevel="0" collapsed="false">
      <c r="A411" s="24" t="str">
        <f aca="false">'DXCC LoTW Challenge Tracking'!M352&amp;" Current Entities"</f>
        <v>340 Current Entities</v>
      </c>
      <c r="B411" s="24" t="s">
        <v>1105</v>
      </c>
      <c r="C411" s="24" t="s">
        <v>6</v>
      </c>
      <c r="D411" s="24" t="s">
        <v>7</v>
      </c>
      <c r="E411" s="24" t="s">
        <v>8</v>
      </c>
      <c r="F411" s="14"/>
      <c r="G411" s="40"/>
    </row>
  </sheetData>
  <mergeCells count="2">
    <mergeCell ref="A3:E3"/>
    <mergeCell ref="A4:E4"/>
  </mergeCells>
  <printOptions headings="false" gridLines="false" gridLinesSet="true" horizontalCentered="true" verticalCentered="false"/>
  <pageMargins left="0" right="0" top="0.5" bottom="0.5" header="0.511811023622047" footer="0.511811023622047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7" topLeftCell="C8" activePane="bottomRight" state="frozen"/>
      <selection pane="topLeft" activeCell="A1" activeCellId="0" sqref="A1"/>
      <selection pane="topRight" activeCell="C1" activeCellId="0" sqref="C1"/>
      <selection pane="bottomLeft" activeCell="A8" activeCellId="0" sqref="A8"/>
      <selection pane="bottomRight" activeCell="A7" activeCellId="0" sqref="A7"/>
    </sheetView>
  </sheetViews>
  <sheetFormatPr defaultColWidth="9.1484375" defaultRowHeight="12.8" zeroHeight="false" outlineLevelRow="0" outlineLevelCol="0"/>
  <cols>
    <col collapsed="false" customWidth="true" hidden="false" outlineLevel="0" max="1" min="1" style="3" width="17.67"/>
    <col collapsed="false" customWidth="true" hidden="false" outlineLevel="0" max="2" min="2" style="39" width="44.65"/>
    <col collapsed="false" customWidth="true" hidden="false" outlineLevel="0" max="13" min="3" style="3" width="14.67"/>
    <col collapsed="false" customWidth="true" hidden="false" outlineLevel="0" max="14" min="14" style="18" width="6.7"/>
    <col collapsed="false" customWidth="false" hidden="false" outlineLevel="0" max="1024" min="15" style="3" width="9.13"/>
    <col collapsed="false" customWidth="false" hidden="false" outlineLevel="0" max="16384" min="1025" style="4" width="9.14"/>
  </cols>
  <sheetData>
    <row r="1" customFormat="false" ht="14.1" hidden="false" customHeight="true" outlineLevel="0" collapsed="false">
      <c r="A1" s="21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4"/>
      <c r="O1" s="40"/>
    </row>
    <row r="2" customFormat="false" ht="14.1" hidden="false" customHeight="true" outlineLevel="0" collapsed="false">
      <c r="A2" s="21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4"/>
      <c r="O2" s="40"/>
    </row>
    <row r="3" customFormat="false" ht="14.1" hidden="false" customHeight="true" outlineLevel="0" collapsed="false">
      <c r="A3" s="23" t="s">
        <v>1757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4"/>
      <c r="O3" s="40"/>
    </row>
    <row r="4" customFormat="false" ht="14.1" hidden="false" customHeight="true" outlineLevel="0" collapsed="false">
      <c r="A4" s="42"/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14"/>
      <c r="O4" s="40"/>
    </row>
    <row r="5" customFormat="false" ht="14.1" hidden="false" customHeight="true" outlineLevel="0" collapsed="false">
      <c r="A5" s="36" t="s">
        <v>1758</v>
      </c>
      <c r="B5" s="36"/>
      <c r="C5" s="24" t="s">
        <v>1759</v>
      </c>
      <c r="D5" s="24" t="s">
        <v>1760</v>
      </c>
      <c r="E5" s="24" t="s">
        <v>1761</v>
      </c>
      <c r="F5" s="24" t="s">
        <v>1762</v>
      </c>
      <c r="G5" s="24" t="s">
        <v>1763</v>
      </c>
      <c r="H5" s="24" t="s">
        <v>1764</v>
      </c>
      <c r="I5" s="24" t="s">
        <v>1765</v>
      </c>
      <c r="J5" s="24" t="s">
        <v>1766</v>
      </c>
      <c r="K5" s="24" t="s">
        <v>1767</v>
      </c>
      <c r="L5" s="24" t="s">
        <v>1768</v>
      </c>
      <c r="M5" s="24" t="s">
        <v>1769</v>
      </c>
      <c r="N5" s="14"/>
      <c r="O5" s="40"/>
    </row>
    <row r="6" customFormat="false" ht="14.1" hidden="false" customHeight="true" outlineLevel="0" collapsed="false">
      <c r="A6" s="36" t="s">
        <v>1770</v>
      </c>
      <c r="B6" s="36"/>
      <c r="C6" s="24" t="n">
        <f aca="false">C350</f>
        <v>22</v>
      </c>
      <c r="D6" s="24" t="n">
        <f aca="false">D350</f>
        <v>118</v>
      </c>
      <c r="E6" s="24" t="n">
        <f aca="false">E350</f>
        <v>162</v>
      </c>
      <c r="F6" s="24" t="n">
        <f aca="false">F350</f>
        <v>211</v>
      </c>
      <c r="G6" s="24" t="n">
        <f aca="false">G350</f>
        <v>290</v>
      </c>
      <c r="H6" s="24" t="n">
        <f aca="false">H350</f>
        <v>277</v>
      </c>
      <c r="I6" s="24" t="n">
        <f aca="false">I350</f>
        <v>297</v>
      </c>
      <c r="J6" s="24" t="n">
        <f aca="false">J350</f>
        <v>260</v>
      </c>
      <c r="K6" s="24" t="n">
        <f aca="false">K350</f>
        <v>257</v>
      </c>
      <c r="L6" s="24" t="n">
        <f aca="false">L350</f>
        <v>9</v>
      </c>
      <c r="M6" s="24" t="s">
        <v>1771</v>
      </c>
      <c r="N6" s="14"/>
      <c r="O6" s="40"/>
    </row>
    <row r="7" customFormat="false" ht="14.1" hidden="false" customHeight="true" outlineLevel="0" collapsed="false">
      <c r="A7" s="24" t="s">
        <v>1772</v>
      </c>
      <c r="B7" s="24"/>
      <c r="C7" s="24" t="str">
        <f aca="false">C348</f>
        <v>LoTW Challenge Award Total: 1903 confirmations from 331 separate Entities.</v>
      </c>
      <c r="D7" s="24"/>
      <c r="E7" s="24"/>
      <c r="F7" s="24"/>
      <c r="G7" s="24"/>
      <c r="H7" s="24"/>
      <c r="I7" s="24"/>
      <c r="J7" s="24"/>
      <c r="K7" s="24"/>
      <c r="L7" s="24"/>
      <c r="M7" s="24" t="n">
        <f aca="false">M351</f>
        <v>331</v>
      </c>
      <c r="N7" s="14"/>
      <c r="O7" s="40"/>
    </row>
    <row r="8" customFormat="false" ht="12.8" hidden="false" customHeight="false" outlineLevel="0" collapsed="false">
      <c r="A8" s="7" t="s">
        <v>33</v>
      </c>
      <c r="B8" s="7" t="s">
        <v>34</v>
      </c>
      <c r="C8" s="26"/>
      <c r="D8" s="26"/>
      <c r="E8" s="26"/>
      <c r="F8" s="26"/>
      <c r="G8" s="26" t="s">
        <v>35</v>
      </c>
      <c r="H8" s="26" t="s">
        <v>1107</v>
      </c>
      <c r="I8" s="26" t="s">
        <v>1107</v>
      </c>
      <c r="J8" s="26" t="s">
        <v>1773</v>
      </c>
      <c r="K8" s="26"/>
      <c r="L8" s="26"/>
      <c r="M8" s="10" t="n">
        <f aca="false">COUNTA(C8:L8)</f>
        <v>4</v>
      </c>
      <c r="N8" s="14"/>
      <c r="O8" s="40"/>
    </row>
    <row r="9" customFormat="false" ht="12.8" hidden="false" customHeight="false" outlineLevel="0" collapsed="false">
      <c r="A9" s="7" t="s">
        <v>36</v>
      </c>
      <c r="B9" s="7" t="s">
        <v>37</v>
      </c>
      <c r="C9" s="26"/>
      <c r="D9" s="26"/>
      <c r="E9" s="26" t="s">
        <v>38</v>
      </c>
      <c r="F9" s="26" t="s">
        <v>38</v>
      </c>
      <c r="G9" s="26" t="s">
        <v>38</v>
      </c>
      <c r="H9" s="26" t="s">
        <v>38</v>
      </c>
      <c r="I9" s="26" t="s">
        <v>1108</v>
      </c>
      <c r="J9" s="26" t="s">
        <v>1108</v>
      </c>
      <c r="K9" s="26" t="s">
        <v>1108</v>
      </c>
      <c r="L9" s="26"/>
      <c r="M9" s="10" t="n">
        <f aca="false">COUNTA(C9:L9)</f>
        <v>7</v>
      </c>
      <c r="N9" s="14"/>
      <c r="O9" s="40"/>
    </row>
    <row r="10" customFormat="false" ht="12.8" hidden="false" customHeight="false" outlineLevel="0" collapsed="false">
      <c r="A10" s="7" t="s">
        <v>39</v>
      </c>
      <c r="B10" s="7" t="s">
        <v>40</v>
      </c>
      <c r="C10" s="26"/>
      <c r="D10" s="26" t="s">
        <v>1774</v>
      </c>
      <c r="E10" s="26" t="s">
        <v>1775</v>
      </c>
      <c r="F10" s="26"/>
      <c r="G10" s="26" t="s">
        <v>41</v>
      </c>
      <c r="H10" s="26" t="s">
        <v>1776</v>
      </c>
      <c r="I10" s="26" t="s">
        <v>1109</v>
      </c>
      <c r="J10" s="26"/>
      <c r="K10" s="26" t="s">
        <v>1110</v>
      </c>
      <c r="L10" s="26"/>
      <c r="M10" s="10" t="n">
        <f aca="false">COUNTA(C10:L10)</f>
        <v>6</v>
      </c>
      <c r="N10" s="14"/>
      <c r="O10" s="40"/>
    </row>
    <row r="11" customFormat="false" ht="12.8" hidden="false" customHeight="false" outlineLevel="0" collapsed="false">
      <c r="A11" s="7" t="s">
        <v>42</v>
      </c>
      <c r="B11" s="7" t="s">
        <v>43</v>
      </c>
      <c r="C11" s="26" t="s">
        <v>1777</v>
      </c>
      <c r="D11" s="26" t="s">
        <v>1778</v>
      </c>
      <c r="E11" s="26" t="s">
        <v>1113</v>
      </c>
      <c r="F11" s="26" t="s">
        <v>1112</v>
      </c>
      <c r="G11" s="26" t="s">
        <v>1779</v>
      </c>
      <c r="H11" s="26" t="s">
        <v>1112</v>
      </c>
      <c r="I11" s="26" t="s">
        <v>1113</v>
      </c>
      <c r="J11" s="26" t="s">
        <v>1780</v>
      </c>
      <c r="K11" s="26" t="s">
        <v>1781</v>
      </c>
      <c r="L11" s="26"/>
      <c r="M11" s="10" t="n">
        <f aca="false">COUNTA(C11:L11)</f>
        <v>9</v>
      </c>
      <c r="N11" s="14"/>
      <c r="O11" s="40"/>
    </row>
    <row r="12" customFormat="false" ht="12.8" hidden="false" customHeight="false" outlineLevel="0" collapsed="false">
      <c r="A12" s="7" t="s">
        <v>45</v>
      </c>
      <c r="B12" s="7" t="s">
        <v>46</v>
      </c>
      <c r="C12" s="26"/>
      <c r="D12" s="26" t="s">
        <v>1782</v>
      </c>
      <c r="E12" s="26"/>
      <c r="F12" s="26"/>
      <c r="G12" s="26" t="s">
        <v>1114</v>
      </c>
      <c r="H12" s="26" t="s">
        <v>1783</v>
      </c>
      <c r="I12" s="26" t="s">
        <v>47</v>
      </c>
      <c r="J12" s="26" t="s">
        <v>1784</v>
      </c>
      <c r="K12" s="26" t="s">
        <v>1115</v>
      </c>
      <c r="L12" s="26"/>
      <c r="M12" s="10" t="n">
        <f aca="false">COUNTA(C12:L12)</f>
        <v>6</v>
      </c>
      <c r="N12" s="14"/>
      <c r="O12" s="40"/>
    </row>
    <row r="13" customFormat="false" ht="12.8" hidden="false" customHeight="false" outlineLevel="0" collapsed="false">
      <c r="A13" s="7" t="s">
        <v>49</v>
      </c>
      <c r="B13" s="7" t="s">
        <v>50</v>
      </c>
      <c r="C13" s="26"/>
      <c r="D13" s="26"/>
      <c r="E13" s="26"/>
      <c r="F13" s="26"/>
      <c r="G13" s="26"/>
      <c r="H13" s="26"/>
      <c r="I13" s="26" t="s">
        <v>1116</v>
      </c>
      <c r="J13" s="26"/>
      <c r="K13" s="26" t="s">
        <v>1117</v>
      </c>
      <c r="L13" s="26"/>
      <c r="M13" s="10" t="n">
        <f aca="false">COUNTA(C13:L13)</f>
        <v>2</v>
      </c>
      <c r="N13" s="14"/>
      <c r="O13" s="40"/>
    </row>
    <row r="14" customFormat="false" ht="12.8" hidden="false" customHeight="false" outlineLevel="0" collapsed="false">
      <c r="A14" s="7" t="s">
        <v>52</v>
      </c>
      <c r="B14" s="7" t="s">
        <v>53</v>
      </c>
      <c r="C14" s="26"/>
      <c r="D14" s="26"/>
      <c r="E14" s="26" t="s">
        <v>1785</v>
      </c>
      <c r="F14" s="26" t="s">
        <v>1785</v>
      </c>
      <c r="G14" s="26" t="s">
        <v>1119</v>
      </c>
      <c r="H14" s="26" t="s">
        <v>1118</v>
      </c>
      <c r="I14" s="26" t="s">
        <v>1786</v>
      </c>
      <c r="J14" s="26" t="s">
        <v>1120</v>
      </c>
      <c r="K14" s="26" t="s">
        <v>1786</v>
      </c>
      <c r="L14" s="26"/>
      <c r="M14" s="10" t="n">
        <f aca="false">COUNTA(C14:L14)</f>
        <v>7</v>
      </c>
      <c r="N14" s="14"/>
      <c r="O14" s="40"/>
    </row>
    <row r="15" customFormat="false" ht="12.8" hidden="false" customHeight="false" outlineLevel="0" collapsed="false">
      <c r="A15" s="7" t="s">
        <v>55</v>
      </c>
      <c r="B15" s="7" t="s">
        <v>56</v>
      </c>
      <c r="C15" s="26"/>
      <c r="D15" s="26" t="s">
        <v>57</v>
      </c>
      <c r="E15" s="26" t="s">
        <v>57</v>
      </c>
      <c r="F15" s="26" t="s">
        <v>57</v>
      </c>
      <c r="G15" s="26" t="s">
        <v>57</v>
      </c>
      <c r="H15" s="26" t="s">
        <v>57</v>
      </c>
      <c r="I15" s="26" t="s">
        <v>57</v>
      </c>
      <c r="J15" s="26" t="s">
        <v>57</v>
      </c>
      <c r="K15" s="26" t="s">
        <v>57</v>
      </c>
      <c r="L15" s="26"/>
      <c r="M15" s="10" t="n">
        <f aca="false">COUNTA(C15:L15)</f>
        <v>8</v>
      </c>
      <c r="N15" s="14"/>
      <c r="O15" s="40"/>
    </row>
    <row r="16" customFormat="false" ht="12.8" hidden="false" customHeight="false" outlineLevel="0" collapsed="false">
      <c r="A16" s="7" t="s">
        <v>58</v>
      </c>
      <c r="B16" s="7" t="s">
        <v>59</v>
      </c>
      <c r="C16" s="26"/>
      <c r="D16" s="26"/>
      <c r="E16" s="26"/>
      <c r="F16" s="26"/>
      <c r="G16" s="26" t="s">
        <v>1121</v>
      </c>
      <c r="H16" s="26"/>
      <c r="I16" s="26" t="s">
        <v>60</v>
      </c>
      <c r="J16" s="26"/>
      <c r="K16" s="26"/>
      <c r="L16" s="26"/>
      <c r="M16" s="10" t="n">
        <f aca="false">COUNTA(C16:L16)</f>
        <v>2</v>
      </c>
      <c r="N16" s="14"/>
      <c r="O16" s="40"/>
    </row>
    <row r="17" customFormat="false" ht="12.8" hidden="false" customHeight="false" outlineLevel="0" collapsed="false">
      <c r="A17" s="7" t="s">
        <v>61</v>
      </c>
      <c r="B17" s="7" t="s">
        <v>62</v>
      </c>
      <c r="C17" s="26"/>
      <c r="D17" s="26"/>
      <c r="E17" s="26"/>
      <c r="F17" s="26"/>
      <c r="G17" s="26" t="s">
        <v>63</v>
      </c>
      <c r="H17" s="26" t="s">
        <v>1787</v>
      </c>
      <c r="I17" s="26" t="s">
        <v>1122</v>
      </c>
      <c r="J17" s="26" t="s">
        <v>1122</v>
      </c>
      <c r="K17" s="26"/>
      <c r="L17" s="26"/>
      <c r="M17" s="10" t="n">
        <f aca="false">COUNTA(C17:L17)</f>
        <v>4</v>
      </c>
      <c r="N17" s="14"/>
      <c r="O17" s="40"/>
    </row>
    <row r="18" customFormat="false" ht="12.8" hidden="false" customHeight="false" outlineLevel="0" collapsed="false">
      <c r="A18" s="7" t="s">
        <v>64</v>
      </c>
      <c r="B18" s="7" t="s">
        <v>65</v>
      </c>
      <c r="C18" s="26"/>
      <c r="D18" s="26"/>
      <c r="E18" s="26"/>
      <c r="F18" s="26" t="s">
        <v>1788</v>
      </c>
      <c r="G18" s="26" t="s">
        <v>1789</v>
      </c>
      <c r="H18" s="26" t="s">
        <v>1789</v>
      </c>
      <c r="I18" s="26" t="s">
        <v>1789</v>
      </c>
      <c r="J18" s="26" t="s">
        <v>1789</v>
      </c>
      <c r="K18" s="26" t="s">
        <v>1125</v>
      </c>
      <c r="L18" s="26"/>
      <c r="M18" s="10" t="n">
        <f aca="false">COUNTA(C18:L18)</f>
        <v>6</v>
      </c>
      <c r="N18" s="14"/>
      <c r="O18" s="40"/>
    </row>
    <row r="19" customFormat="false" ht="12.8" hidden="false" customHeight="false" outlineLevel="0" collapsed="false">
      <c r="A19" s="7" t="s">
        <v>67</v>
      </c>
      <c r="B19" s="7" t="s">
        <v>68</v>
      </c>
      <c r="C19" s="26"/>
      <c r="D19" s="26" t="s">
        <v>1128</v>
      </c>
      <c r="E19" s="26" t="s">
        <v>1129</v>
      </c>
      <c r="F19" s="26"/>
      <c r="G19" s="26" t="s">
        <v>1790</v>
      </c>
      <c r="H19" s="26" t="s">
        <v>1127</v>
      </c>
      <c r="I19" s="26" t="s">
        <v>1128</v>
      </c>
      <c r="J19" s="26" t="s">
        <v>1791</v>
      </c>
      <c r="K19" s="26" t="s">
        <v>1128</v>
      </c>
      <c r="L19" s="26"/>
      <c r="M19" s="10" t="n">
        <f aca="false">COUNTA(C19:L19)</f>
        <v>7</v>
      </c>
      <c r="N19" s="14"/>
      <c r="O19" s="40"/>
    </row>
    <row r="20" customFormat="false" ht="12.8" hidden="false" customHeight="false" outlineLevel="0" collapsed="false">
      <c r="A20" s="7" t="s">
        <v>70</v>
      </c>
      <c r="B20" s="7" t="s">
        <v>71</v>
      </c>
      <c r="C20" s="26"/>
      <c r="D20" s="26"/>
      <c r="E20" s="26"/>
      <c r="F20" s="26" t="s">
        <v>1792</v>
      </c>
      <c r="G20" s="26" t="s">
        <v>72</v>
      </c>
      <c r="H20" s="26" t="s">
        <v>1792</v>
      </c>
      <c r="I20" s="26" t="s">
        <v>1130</v>
      </c>
      <c r="J20" s="26"/>
      <c r="K20" s="26" t="s">
        <v>72</v>
      </c>
      <c r="L20" s="26"/>
      <c r="M20" s="10" t="n">
        <f aca="false">COUNTA(C20:L20)</f>
        <v>5</v>
      </c>
      <c r="N20" s="14"/>
      <c r="O20" s="40"/>
    </row>
    <row r="21" customFormat="false" ht="12.8" hidden="false" customHeight="false" outlineLevel="0" collapsed="false">
      <c r="A21" s="7" t="s">
        <v>73</v>
      </c>
      <c r="B21" s="7" t="s">
        <v>74</v>
      </c>
      <c r="C21" s="26"/>
      <c r="D21" s="26"/>
      <c r="E21" s="26"/>
      <c r="F21" s="26"/>
      <c r="G21" s="26" t="s">
        <v>1132</v>
      </c>
      <c r="H21" s="26" t="s">
        <v>1793</v>
      </c>
      <c r="I21" s="26" t="s">
        <v>1793</v>
      </c>
      <c r="J21" s="26" t="s">
        <v>1133</v>
      </c>
      <c r="K21" s="26"/>
      <c r="L21" s="26"/>
      <c r="M21" s="10" t="n">
        <f aca="false">COUNTA(C21:L21)</f>
        <v>4</v>
      </c>
      <c r="N21" s="14"/>
      <c r="O21" s="40"/>
    </row>
    <row r="22" customFormat="false" ht="12.8" hidden="false" customHeight="false" outlineLevel="0" collapsed="false">
      <c r="A22" s="7" t="s">
        <v>76</v>
      </c>
      <c r="B22" s="7" t="s">
        <v>77</v>
      </c>
      <c r="C22" s="26"/>
      <c r="D22" s="26" t="s">
        <v>1794</v>
      </c>
      <c r="E22" s="26" t="s">
        <v>1795</v>
      </c>
      <c r="F22" s="26" t="s">
        <v>1134</v>
      </c>
      <c r="G22" s="26" t="s">
        <v>1795</v>
      </c>
      <c r="H22" s="26" t="s">
        <v>1794</v>
      </c>
      <c r="I22" s="26" t="s">
        <v>1796</v>
      </c>
      <c r="J22" s="26" t="s">
        <v>1136</v>
      </c>
      <c r="K22" s="26" t="s">
        <v>1135</v>
      </c>
      <c r="L22" s="26"/>
      <c r="M22" s="10" t="n">
        <f aca="false">COUNTA(C22:L22)</f>
        <v>8</v>
      </c>
      <c r="N22" s="14"/>
      <c r="O22" s="40"/>
    </row>
    <row r="23" customFormat="false" ht="12.8" hidden="false" customHeight="false" outlineLevel="0" collapsed="false">
      <c r="A23" s="7" t="s">
        <v>79</v>
      </c>
      <c r="B23" s="7" t="s">
        <v>80</v>
      </c>
      <c r="C23" s="26"/>
      <c r="D23" s="26"/>
      <c r="E23" s="26" t="s">
        <v>1138</v>
      </c>
      <c r="F23" s="26" t="s">
        <v>1797</v>
      </c>
      <c r="G23" s="26" t="s">
        <v>1798</v>
      </c>
      <c r="H23" s="26" t="s">
        <v>1799</v>
      </c>
      <c r="I23" s="26" t="s">
        <v>1139</v>
      </c>
      <c r="J23" s="26" t="s">
        <v>1799</v>
      </c>
      <c r="K23" s="26" t="s">
        <v>1800</v>
      </c>
      <c r="L23" s="26"/>
      <c r="M23" s="10" t="n">
        <f aca="false">COUNTA(C23:L23)</f>
        <v>7</v>
      </c>
      <c r="N23" s="14"/>
      <c r="O23" s="40"/>
    </row>
    <row r="24" customFormat="false" ht="12.8" hidden="false" customHeight="false" outlineLevel="0" collapsed="false">
      <c r="A24" s="7" t="s">
        <v>82</v>
      </c>
      <c r="B24" s="7" t="s">
        <v>83</v>
      </c>
      <c r="C24" s="26"/>
      <c r="D24" s="26"/>
      <c r="E24" s="26"/>
      <c r="F24" s="26"/>
      <c r="G24" s="26" t="s">
        <v>1141</v>
      </c>
      <c r="H24" s="26" t="s">
        <v>1142</v>
      </c>
      <c r="I24" s="26"/>
      <c r="J24" s="26"/>
      <c r="K24" s="26"/>
      <c r="L24" s="26"/>
      <c r="M24" s="10" t="n">
        <f aca="false">COUNTA(C24:L24)</f>
        <v>2</v>
      </c>
      <c r="N24" s="14"/>
      <c r="O24" s="40"/>
    </row>
    <row r="25" customFormat="false" ht="12.8" hidden="false" customHeight="false" outlineLevel="0" collapsed="false">
      <c r="A25" s="7" t="s">
        <v>86</v>
      </c>
      <c r="B25" s="7" t="s">
        <v>87</v>
      </c>
      <c r="C25" s="26" t="s">
        <v>1801</v>
      </c>
      <c r="D25" s="26" t="s">
        <v>1802</v>
      </c>
      <c r="E25" s="26" t="s">
        <v>1143</v>
      </c>
      <c r="F25" s="26" t="s">
        <v>1803</v>
      </c>
      <c r="G25" s="26" t="s">
        <v>1804</v>
      </c>
      <c r="H25" s="26" t="s">
        <v>1145</v>
      </c>
      <c r="I25" s="26" t="s">
        <v>1802</v>
      </c>
      <c r="J25" s="26" t="s">
        <v>1805</v>
      </c>
      <c r="K25" s="26" t="s">
        <v>1144</v>
      </c>
      <c r="L25" s="26"/>
      <c r="M25" s="10" t="n">
        <f aca="false">COUNTA(C25:L25)</f>
        <v>9</v>
      </c>
      <c r="N25" s="14"/>
      <c r="O25" s="40"/>
    </row>
    <row r="26" customFormat="false" ht="12.8" hidden="false" customHeight="false" outlineLevel="0" collapsed="false">
      <c r="A26" s="7" t="s">
        <v>89</v>
      </c>
      <c r="B26" s="7" t="s">
        <v>90</v>
      </c>
      <c r="C26" s="26"/>
      <c r="D26" s="26" t="s">
        <v>1806</v>
      </c>
      <c r="E26" s="26" t="s">
        <v>1807</v>
      </c>
      <c r="F26" s="26" t="s">
        <v>1808</v>
      </c>
      <c r="G26" s="26" t="s">
        <v>1147</v>
      </c>
      <c r="H26" s="26" t="s">
        <v>1146</v>
      </c>
      <c r="I26" s="26" t="s">
        <v>1148</v>
      </c>
      <c r="J26" s="26" t="s">
        <v>1808</v>
      </c>
      <c r="K26" s="26" t="s">
        <v>1806</v>
      </c>
      <c r="L26" s="26"/>
      <c r="M26" s="10" t="n">
        <f aca="false">COUNTA(C26:L26)</f>
        <v>8</v>
      </c>
      <c r="N26" s="14"/>
      <c r="O26" s="40"/>
    </row>
    <row r="27" customFormat="false" ht="12.8" hidden="false" customHeight="false" outlineLevel="0" collapsed="false">
      <c r="A27" s="7" t="s">
        <v>92</v>
      </c>
      <c r="B27" s="7" t="s">
        <v>93</v>
      </c>
      <c r="C27" s="26" t="s">
        <v>1809</v>
      </c>
      <c r="D27" s="26"/>
      <c r="E27" s="26" t="s">
        <v>1810</v>
      </c>
      <c r="F27" s="26" t="s">
        <v>1150</v>
      </c>
      <c r="G27" s="26" t="s">
        <v>1811</v>
      </c>
      <c r="H27" s="26" t="s">
        <v>1812</v>
      </c>
      <c r="I27" s="26" t="s">
        <v>1152</v>
      </c>
      <c r="J27" s="26" t="s">
        <v>1152</v>
      </c>
      <c r="K27" s="26" t="s">
        <v>1152</v>
      </c>
      <c r="L27" s="26"/>
      <c r="M27" s="10" t="n">
        <f aca="false">COUNTA(C27:L27)</f>
        <v>8</v>
      </c>
      <c r="N27" s="14"/>
      <c r="O27" s="40"/>
    </row>
    <row r="28" customFormat="false" ht="12.8" hidden="false" customHeight="false" outlineLevel="0" collapsed="false">
      <c r="A28" s="7" t="s">
        <v>95</v>
      </c>
      <c r="B28" s="7" t="s">
        <v>96</v>
      </c>
      <c r="C28" s="26"/>
      <c r="D28" s="26" t="s">
        <v>1813</v>
      </c>
      <c r="E28" s="26" t="s">
        <v>1814</v>
      </c>
      <c r="F28" s="26" t="s">
        <v>1153</v>
      </c>
      <c r="G28" s="26" t="s">
        <v>1813</v>
      </c>
      <c r="H28" s="26" t="s">
        <v>1813</v>
      </c>
      <c r="I28" s="26" t="s">
        <v>1813</v>
      </c>
      <c r="J28" s="26" t="s">
        <v>1815</v>
      </c>
      <c r="K28" s="26" t="s">
        <v>1815</v>
      </c>
      <c r="L28" s="26"/>
      <c r="M28" s="10" t="n">
        <f aca="false">COUNTA(C28:L28)</f>
        <v>8</v>
      </c>
      <c r="N28" s="14"/>
      <c r="O28" s="40"/>
    </row>
    <row r="29" customFormat="false" ht="12.8" hidden="false" customHeight="false" outlineLevel="0" collapsed="false">
      <c r="A29" s="7" t="s">
        <v>98</v>
      </c>
      <c r="B29" s="7" t="s">
        <v>99</v>
      </c>
      <c r="C29" s="26"/>
      <c r="D29" s="26" t="s">
        <v>1816</v>
      </c>
      <c r="E29" s="26" t="s">
        <v>1817</v>
      </c>
      <c r="F29" s="26" t="s">
        <v>1818</v>
      </c>
      <c r="G29" s="26" t="s">
        <v>1819</v>
      </c>
      <c r="H29" s="26" t="s">
        <v>1820</v>
      </c>
      <c r="I29" s="26" t="s">
        <v>1156</v>
      </c>
      <c r="J29" s="26" t="s">
        <v>1156</v>
      </c>
      <c r="K29" s="26" t="s">
        <v>1157</v>
      </c>
      <c r="L29" s="26"/>
      <c r="M29" s="10" t="n">
        <f aca="false">COUNTA(C29:L29)</f>
        <v>8</v>
      </c>
      <c r="N29" s="14"/>
      <c r="O29" s="40"/>
    </row>
    <row r="30" customFormat="false" ht="12.8" hidden="false" customHeight="false" outlineLevel="0" collapsed="false">
      <c r="A30" s="7" t="s">
        <v>101</v>
      </c>
      <c r="B30" s="7" t="s">
        <v>102</v>
      </c>
      <c r="C30" s="26"/>
      <c r="D30" s="26" t="s">
        <v>1821</v>
      </c>
      <c r="E30" s="26"/>
      <c r="F30" s="26" t="s">
        <v>1159</v>
      </c>
      <c r="G30" s="26" t="s">
        <v>1160</v>
      </c>
      <c r="H30" s="26" t="s">
        <v>1159</v>
      </c>
      <c r="I30" s="26" t="s">
        <v>1160</v>
      </c>
      <c r="J30" s="26" t="s">
        <v>1822</v>
      </c>
      <c r="K30" s="26" t="s">
        <v>1823</v>
      </c>
      <c r="L30" s="26"/>
      <c r="M30" s="10" t="n">
        <f aca="false">COUNTA(C30:L30)</f>
        <v>7</v>
      </c>
      <c r="N30" s="14"/>
      <c r="O30" s="40"/>
    </row>
    <row r="31" customFormat="false" ht="12.8" hidden="false" customHeight="false" outlineLevel="0" collapsed="false">
      <c r="A31" s="7" t="s">
        <v>104</v>
      </c>
      <c r="B31" s="7" t="s">
        <v>105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0" t="n">
        <f aca="false">COUNTA(C31:L31)</f>
        <v>0</v>
      </c>
      <c r="N31" s="14"/>
      <c r="O31" s="40"/>
    </row>
    <row r="32" customFormat="false" ht="12.8" hidden="false" customHeight="false" outlineLevel="0" collapsed="false">
      <c r="A32" s="7" t="s">
        <v>106</v>
      </c>
      <c r="B32" s="7" t="s">
        <v>107</v>
      </c>
      <c r="C32" s="26"/>
      <c r="D32" s="26"/>
      <c r="E32" s="26"/>
      <c r="F32" s="26"/>
      <c r="G32" s="26"/>
      <c r="H32" s="26" t="s">
        <v>1824</v>
      </c>
      <c r="I32" s="26" t="s">
        <v>1824</v>
      </c>
      <c r="J32" s="26" t="s">
        <v>1162</v>
      </c>
      <c r="K32" s="26" t="s">
        <v>1824</v>
      </c>
      <c r="L32" s="26"/>
      <c r="M32" s="10" t="n">
        <f aca="false">COUNTA(C32:L32)</f>
        <v>4</v>
      </c>
      <c r="N32" s="14"/>
      <c r="O32" s="40"/>
    </row>
    <row r="33" customFormat="false" ht="12.8" hidden="false" customHeight="false" outlineLevel="0" collapsed="false">
      <c r="A33" s="7" t="s">
        <v>109</v>
      </c>
      <c r="B33" s="7" t="s">
        <v>110</v>
      </c>
      <c r="C33" s="26"/>
      <c r="D33" s="26" t="s">
        <v>1825</v>
      </c>
      <c r="E33" s="26" t="s">
        <v>1826</v>
      </c>
      <c r="F33" s="26" t="s">
        <v>1826</v>
      </c>
      <c r="G33" s="26" t="s">
        <v>1164</v>
      </c>
      <c r="H33" s="26" t="s">
        <v>1827</v>
      </c>
      <c r="I33" s="26" t="s">
        <v>1828</v>
      </c>
      <c r="J33" s="26" t="s">
        <v>1166</v>
      </c>
      <c r="K33" s="26" t="s">
        <v>1165</v>
      </c>
      <c r="L33" s="26"/>
      <c r="M33" s="10" t="n">
        <f aca="false">COUNTA(C33:L33)</f>
        <v>8</v>
      </c>
      <c r="N33" s="14"/>
      <c r="O33" s="40"/>
    </row>
    <row r="34" customFormat="false" ht="12.8" hidden="false" customHeight="false" outlineLevel="0" collapsed="false">
      <c r="A34" s="7" t="s">
        <v>112</v>
      </c>
      <c r="B34" s="7" t="s">
        <v>113</v>
      </c>
      <c r="C34" s="26"/>
      <c r="D34" s="26" t="s">
        <v>1829</v>
      </c>
      <c r="E34" s="26" t="s">
        <v>1830</v>
      </c>
      <c r="F34" s="26" t="s">
        <v>1167</v>
      </c>
      <c r="G34" s="26" t="s">
        <v>1831</v>
      </c>
      <c r="H34" s="26" t="s">
        <v>1832</v>
      </c>
      <c r="I34" s="26" t="s">
        <v>1168</v>
      </c>
      <c r="J34" s="26" t="s">
        <v>1830</v>
      </c>
      <c r="K34" s="26" t="s">
        <v>1829</v>
      </c>
      <c r="L34" s="26"/>
      <c r="M34" s="10" t="n">
        <f aca="false">COUNTA(C34:L34)</f>
        <v>8</v>
      </c>
      <c r="N34" s="14"/>
      <c r="O34" s="40"/>
    </row>
    <row r="35" customFormat="false" ht="12.8" hidden="false" customHeight="false" outlineLevel="0" collapsed="false">
      <c r="A35" s="7" t="s">
        <v>115</v>
      </c>
      <c r="B35" s="7" t="s">
        <v>116</v>
      </c>
      <c r="C35" s="26"/>
      <c r="D35" s="26"/>
      <c r="E35" s="26"/>
      <c r="F35" s="26"/>
      <c r="G35" s="26" t="s">
        <v>1171</v>
      </c>
      <c r="H35" s="26" t="s">
        <v>1833</v>
      </c>
      <c r="I35" s="26" t="s">
        <v>1833</v>
      </c>
      <c r="J35" s="26" t="s">
        <v>1170</v>
      </c>
      <c r="K35" s="26" t="s">
        <v>1170</v>
      </c>
      <c r="L35" s="26"/>
      <c r="M35" s="10" t="n">
        <f aca="false">COUNTA(C35:L35)</f>
        <v>5</v>
      </c>
      <c r="N35" s="14"/>
      <c r="O35" s="40"/>
    </row>
    <row r="36" customFormat="false" ht="12.8" hidden="false" customHeight="false" outlineLevel="0" collapsed="false">
      <c r="A36" s="7" t="s">
        <v>119</v>
      </c>
      <c r="B36" s="7" t="s">
        <v>120</v>
      </c>
      <c r="C36" s="26"/>
      <c r="D36" s="26"/>
      <c r="E36" s="26"/>
      <c r="F36" s="26"/>
      <c r="G36" s="26" t="s">
        <v>1173</v>
      </c>
      <c r="H36" s="26"/>
      <c r="I36" s="26" t="s">
        <v>121</v>
      </c>
      <c r="J36" s="26"/>
      <c r="K36" s="26"/>
      <c r="L36" s="26"/>
      <c r="M36" s="10" t="n">
        <f aca="false">COUNTA(C36:L36)</f>
        <v>2</v>
      </c>
      <c r="N36" s="14"/>
      <c r="O36" s="40"/>
    </row>
    <row r="37" customFormat="false" ht="12.8" hidden="false" customHeight="false" outlineLevel="0" collapsed="false">
      <c r="A37" s="7" t="s">
        <v>122</v>
      </c>
      <c r="B37" s="7" t="s">
        <v>123</v>
      </c>
      <c r="C37" s="26"/>
      <c r="D37" s="26" t="s">
        <v>1834</v>
      </c>
      <c r="E37" s="26" t="s">
        <v>1835</v>
      </c>
      <c r="F37" s="26" t="s">
        <v>1836</v>
      </c>
      <c r="G37" s="26" t="s">
        <v>1175</v>
      </c>
      <c r="H37" s="26" t="s">
        <v>1837</v>
      </c>
      <c r="I37" s="26" t="s">
        <v>124</v>
      </c>
      <c r="J37" s="26" t="s">
        <v>1838</v>
      </c>
      <c r="K37" s="26" t="s">
        <v>1176</v>
      </c>
      <c r="L37" s="26"/>
      <c r="M37" s="10" t="n">
        <f aca="false">COUNTA(C37:L37)</f>
        <v>8</v>
      </c>
      <c r="N37" s="14"/>
      <c r="O37" s="40"/>
    </row>
    <row r="38" customFormat="false" ht="12.8" hidden="false" customHeight="false" outlineLevel="0" collapsed="false">
      <c r="A38" s="7" t="s">
        <v>125</v>
      </c>
      <c r="B38" s="7" t="s">
        <v>126</v>
      </c>
      <c r="C38" s="26"/>
      <c r="D38" s="26"/>
      <c r="E38" s="26"/>
      <c r="F38" s="26" t="s">
        <v>127</v>
      </c>
      <c r="G38" s="26"/>
      <c r="H38" s="26"/>
      <c r="I38" s="26" t="s">
        <v>127</v>
      </c>
      <c r="J38" s="26"/>
      <c r="K38" s="26" t="s">
        <v>127</v>
      </c>
      <c r="L38" s="26"/>
      <c r="M38" s="10" t="n">
        <f aca="false">COUNTA(C38:L38)</f>
        <v>3</v>
      </c>
      <c r="N38" s="14"/>
      <c r="O38" s="40"/>
    </row>
    <row r="39" customFormat="false" ht="12.8" hidden="false" customHeight="false" outlineLevel="0" collapsed="false">
      <c r="A39" s="7" t="s">
        <v>128</v>
      </c>
      <c r="B39" s="7" t="s">
        <v>129</v>
      </c>
      <c r="C39" s="26"/>
      <c r="D39" s="26"/>
      <c r="E39" s="26"/>
      <c r="F39" s="26"/>
      <c r="G39" s="26" t="s">
        <v>1178</v>
      </c>
      <c r="H39" s="26" t="s">
        <v>130</v>
      </c>
      <c r="I39" s="26" t="s">
        <v>1179</v>
      </c>
      <c r="J39" s="26"/>
      <c r="K39" s="26"/>
      <c r="L39" s="26"/>
      <c r="M39" s="10" t="n">
        <f aca="false">COUNTA(C39:L39)</f>
        <v>3</v>
      </c>
      <c r="N39" s="14"/>
      <c r="O39" s="40"/>
    </row>
    <row r="40" customFormat="false" ht="12.8" hidden="false" customHeight="false" outlineLevel="0" collapsed="false">
      <c r="A40" s="7" t="s">
        <v>131</v>
      </c>
      <c r="B40" s="7" t="s">
        <v>132</v>
      </c>
      <c r="C40" s="26"/>
      <c r="D40" s="26" t="s">
        <v>1181</v>
      </c>
      <c r="E40" s="26" t="s">
        <v>1180</v>
      </c>
      <c r="F40" s="26" t="s">
        <v>1180</v>
      </c>
      <c r="G40" s="26" t="s">
        <v>1839</v>
      </c>
      <c r="H40" s="26" t="s">
        <v>1840</v>
      </c>
      <c r="I40" s="26" t="s">
        <v>1181</v>
      </c>
      <c r="J40" s="26" t="s">
        <v>1841</v>
      </c>
      <c r="K40" s="26" t="s">
        <v>1181</v>
      </c>
      <c r="L40" s="26"/>
      <c r="M40" s="10" t="n">
        <f aca="false">COUNTA(C40:L40)</f>
        <v>8</v>
      </c>
      <c r="N40" s="14"/>
      <c r="O40" s="40"/>
    </row>
    <row r="41" customFormat="false" ht="12.8" hidden="false" customHeight="false" outlineLevel="0" collapsed="false">
      <c r="A41" s="7" t="s">
        <v>134</v>
      </c>
      <c r="B41" s="7" t="s">
        <v>135</v>
      </c>
      <c r="C41" s="26"/>
      <c r="D41" s="26" t="s">
        <v>1842</v>
      </c>
      <c r="E41" s="26" t="s">
        <v>1843</v>
      </c>
      <c r="F41" s="26" t="s">
        <v>1844</v>
      </c>
      <c r="G41" s="26" t="s">
        <v>1182</v>
      </c>
      <c r="H41" s="26" t="s">
        <v>1844</v>
      </c>
      <c r="I41" s="26" t="s">
        <v>1182</v>
      </c>
      <c r="J41" s="26" t="s">
        <v>1845</v>
      </c>
      <c r="K41" s="26" t="s">
        <v>1843</v>
      </c>
      <c r="L41" s="26"/>
      <c r="M41" s="10" t="n">
        <f aca="false">COUNTA(C41:L41)</f>
        <v>8</v>
      </c>
      <c r="N41" s="14"/>
      <c r="O41" s="40"/>
    </row>
    <row r="42" customFormat="false" ht="12.8" hidden="false" customHeight="false" outlineLevel="0" collapsed="false">
      <c r="A42" s="7" t="s">
        <v>137</v>
      </c>
      <c r="B42" s="7" t="s">
        <v>138</v>
      </c>
      <c r="C42" s="26" t="s">
        <v>1846</v>
      </c>
      <c r="D42" s="26" t="s">
        <v>1847</v>
      </c>
      <c r="E42" s="26" t="s">
        <v>1846</v>
      </c>
      <c r="F42" s="26" t="s">
        <v>1848</v>
      </c>
      <c r="G42" s="26" t="s">
        <v>1849</v>
      </c>
      <c r="H42" s="26" t="s">
        <v>1850</v>
      </c>
      <c r="I42" s="26" t="s">
        <v>1848</v>
      </c>
      <c r="J42" s="26" t="s">
        <v>1851</v>
      </c>
      <c r="K42" s="26" t="s">
        <v>1186</v>
      </c>
      <c r="L42" s="26"/>
      <c r="M42" s="10" t="n">
        <f aca="false">COUNTA(C42:L42)</f>
        <v>9</v>
      </c>
      <c r="N42" s="14"/>
      <c r="O42" s="40"/>
    </row>
    <row r="43" customFormat="false" ht="12.8" hidden="false" customHeight="false" outlineLevel="0" collapsed="false">
      <c r="A43" s="7" t="s">
        <v>140</v>
      </c>
      <c r="B43" s="7" t="s">
        <v>141</v>
      </c>
      <c r="C43" s="26" t="s">
        <v>1852</v>
      </c>
      <c r="D43" s="26" t="s">
        <v>1852</v>
      </c>
      <c r="E43" s="26" t="s">
        <v>1853</v>
      </c>
      <c r="F43" s="26" t="s">
        <v>1190</v>
      </c>
      <c r="G43" s="26" t="s">
        <v>1191</v>
      </c>
      <c r="H43" s="26" t="s">
        <v>1854</v>
      </c>
      <c r="I43" s="26" t="s">
        <v>1855</v>
      </c>
      <c r="J43" s="26" t="s">
        <v>1856</v>
      </c>
      <c r="K43" s="26" t="s">
        <v>1857</v>
      </c>
      <c r="L43" s="26"/>
      <c r="M43" s="10" t="n">
        <f aca="false">COUNTA(C43:L43)</f>
        <v>9</v>
      </c>
      <c r="N43" s="14"/>
      <c r="O43" s="40"/>
    </row>
    <row r="44" customFormat="false" ht="12.8" hidden="false" customHeight="false" outlineLevel="0" collapsed="false">
      <c r="A44" s="7" t="s">
        <v>143</v>
      </c>
      <c r="B44" s="7" t="s">
        <v>144</v>
      </c>
      <c r="C44" s="26"/>
      <c r="D44" s="26"/>
      <c r="E44" s="26" t="s">
        <v>1858</v>
      </c>
      <c r="F44" s="26" t="s">
        <v>1859</v>
      </c>
      <c r="G44" s="26" t="s">
        <v>1193</v>
      </c>
      <c r="H44" s="26" t="s">
        <v>1194</v>
      </c>
      <c r="I44" s="26" t="s">
        <v>145</v>
      </c>
      <c r="J44" s="26" t="s">
        <v>1194</v>
      </c>
      <c r="K44" s="26" t="s">
        <v>1194</v>
      </c>
      <c r="L44" s="26"/>
      <c r="M44" s="10" t="n">
        <f aca="false">COUNTA(C44:L44)</f>
        <v>7</v>
      </c>
      <c r="N44" s="14"/>
      <c r="O44" s="40"/>
    </row>
    <row r="45" customFormat="false" ht="12.8" hidden="false" customHeight="false" outlineLevel="0" collapsed="false">
      <c r="A45" s="7" t="s">
        <v>146</v>
      </c>
      <c r="B45" s="7" t="s">
        <v>147</v>
      </c>
      <c r="C45" s="26"/>
      <c r="D45" s="26" t="s">
        <v>1860</v>
      </c>
      <c r="E45" s="26" t="s">
        <v>1195</v>
      </c>
      <c r="F45" s="26" t="s">
        <v>1861</v>
      </c>
      <c r="G45" s="26" t="s">
        <v>1860</v>
      </c>
      <c r="H45" s="26" t="s">
        <v>1196</v>
      </c>
      <c r="I45" s="26" t="s">
        <v>1196</v>
      </c>
      <c r="J45" s="26" t="s">
        <v>1196</v>
      </c>
      <c r="K45" s="26" t="s">
        <v>1862</v>
      </c>
      <c r="L45" s="26"/>
      <c r="M45" s="10" t="n">
        <f aca="false">COUNTA(C45:L45)</f>
        <v>8</v>
      </c>
      <c r="N45" s="14"/>
      <c r="O45" s="40"/>
    </row>
    <row r="46" customFormat="false" ht="12.8" hidden="false" customHeight="false" outlineLevel="0" collapsed="false">
      <c r="A46" s="7" t="s">
        <v>149</v>
      </c>
      <c r="B46" s="7" t="s">
        <v>150</v>
      </c>
      <c r="C46" s="26"/>
      <c r="D46" s="26"/>
      <c r="E46" s="26"/>
      <c r="F46" s="26"/>
      <c r="G46" s="26" t="s">
        <v>151</v>
      </c>
      <c r="H46" s="26"/>
      <c r="I46" s="26"/>
      <c r="J46" s="26"/>
      <c r="K46" s="26"/>
      <c r="L46" s="26"/>
      <c r="M46" s="10" t="n">
        <f aca="false">COUNTA(C46:L46)</f>
        <v>1</v>
      </c>
      <c r="N46" s="14"/>
      <c r="O46" s="40"/>
    </row>
    <row r="47" customFormat="false" ht="12.8" hidden="false" customHeight="false" outlineLevel="0" collapsed="false">
      <c r="A47" s="7" t="s">
        <v>153</v>
      </c>
      <c r="B47" s="7" t="s">
        <v>154</v>
      </c>
      <c r="C47" s="26"/>
      <c r="D47" s="26"/>
      <c r="E47" s="26" t="s">
        <v>1197</v>
      </c>
      <c r="F47" s="26" t="s">
        <v>1197</v>
      </c>
      <c r="G47" s="26" t="s">
        <v>1197</v>
      </c>
      <c r="H47" s="26" t="s">
        <v>1197</v>
      </c>
      <c r="I47" s="26" t="s">
        <v>1198</v>
      </c>
      <c r="J47" s="26" t="s">
        <v>1199</v>
      </c>
      <c r="K47" s="26"/>
      <c r="L47" s="26"/>
      <c r="M47" s="10" t="n">
        <f aca="false">COUNTA(C47:L47)</f>
        <v>6</v>
      </c>
      <c r="N47" s="14"/>
      <c r="O47" s="40"/>
    </row>
    <row r="48" customFormat="false" ht="12.8" hidden="false" customHeight="false" outlineLevel="0" collapsed="false">
      <c r="A48" s="7" t="s">
        <v>156</v>
      </c>
      <c r="B48" s="7" t="s">
        <v>157</v>
      </c>
      <c r="C48" s="26"/>
      <c r="D48" s="26" t="s">
        <v>1863</v>
      </c>
      <c r="E48" s="26" t="s">
        <v>1864</v>
      </c>
      <c r="F48" s="26" t="s">
        <v>1865</v>
      </c>
      <c r="G48" s="26" t="s">
        <v>1866</v>
      </c>
      <c r="H48" s="26" t="s">
        <v>1867</v>
      </c>
      <c r="I48" s="26" t="s">
        <v>158</v>
      </c>
      <c r="J48" s="26" t="s">
        <v>1868</v>
      </c>
      <c r="K48" s="26" t="s">
        <v>1200</v>
      </c>
      <c r="L48" s="26"/>
      <c r="M48" s="10" t="n">
        <f aca="false">COUNTA(C48:L48)</f>
        <v>8</v>
      </c>
      <c r="N48" s="14"/>
      <c r="O48" s="40"/>
    </row>
    <row r="49" customFormat="false" ht="12.8" hidden="false" customHeight="false" outlineLevel="0" collapsed="false">
      <c r="A49" s="7" t="s">
        <v>161</v>
      </c>
      <c r="B49" s="7" t="s">
        <v>162</v>
      </c>
      <c r="C49" s="26"/>
      <c r="D49" s="26" t="s">
        <v>1869</v>
      </c>
      <c r="E49" s="26" t="s">
        <v>1870</v>
      </c>
      <c r="F49" s="26" t="s">
        <v>1871</v>
      </c>
      <c r="G49" s="26" t="s">
        <v>1202</v>
      </c>
      <c r="H49" s="26" t="s">
        <v>1204</v>
      </c>
      <c r="I49" s="26" t="s">
        <v>1203</v>
      </c>
      <c r="J49" s="26" t="s">
        <v>1202</v>
      </c>
      <c r="K49" s="26" t="s">
        <v>1869</v>
      </c>
      <c r="L49" s="26"/>
      <c r="M49" s="10" t="n">
        <f aca="false">COUNTA(C49:L49)</f>
        <v>8</v>
      </c>
      <c r="N49" s="14"/>
      <c r="O49" s="40"/>
    </row>
    <row r="50" customFormat="false" ht="12.8" hidden="false" customHeight="false" outlineLevel="0" collapsed="false">
      <c r="A50" s="7" t="s">
        <v>164</v>
      </c>
      <c r="B50" s="7" t="s">
        <v>165</v>
      </c>
      <c r="C50" s="26"/>
      <c r="D50" s="26"/>
      <c r="E50" s="26" t="s">
        <v>1872</v>
      </c>
      <c r="F50" s="26" t="s">
        <v>1872</v>
      </c>
      <c r="G50" s="26" t="s">
        <v>1206</v>
      </c>
      <c r="H50" s="26" t="s">
        <v>1872</v>
      </c>
      <c r="I50" s="26" t="s">
        <v>166</v>
      </c>
      <c r="J50" s="26" t="s">
        <v>1873</v>
      </c>
      <c r="K50" s="26" t="s">
        <v>1205</v>
      </c>
      <c r="L50" s="26"/>
      <c r="M50" s="10" t="n">
        <f aca="false">COUNTA(C50:L50)</f>
        <v>7</v>
      </c>
      <c r="N50" s="14"/>
      <c r="O50" s="40"/>
    </row>
    <row r="51" customFormat="false" ht="12.8" hidden="false" customHeight="false" outlineLevel="0" collapsed="false">
      <c r="A51" s="7" t="s">
        <v>167</v>
      </c>
      <c r="B51" s="7" t="s">
        <v>168</v>
      </c>
      <c r="C51" s="26"/>
      <c r="D51" s="26"/>
      <c r="E51" s="26"/>
      <c r="F51" s="26"/>
      <c r="G51" s="26"/>
      <c r="H51" s="26" t="s">
        <v>169</v>
      </c>
      <c r="I51" s="26"/>
      <c r="J51" s="26"/>
      <c r="K51" s="26"/>
      <c r="L51" s="26"/>
      <c r="M51" s="10" t="n">
        <f aca="false">COUNTA(C51:L51)</f>
        <v>1</v>
      </c>
      <c r="N51" s="14"/>
      <c r="O51" s="40"/>
    </row>
    <row r="52" customFormat="false" ht="12.8" hidden="false" customHeight="false" outlineLevel="0" collapsed="false">
      <c r="A52" s="7" t="s">
        <v>170</v>
      </c>
      <c r="B52" s="7" t="s">
        <v>171</v>
      </c>
      <c r="C52" s="26"/>
      <c r="D52" s="26" t="s">
        <v>1874</v>
      </c>
      <c r="E52" s="26" t="s">
        <v>1208</v>
      </c>
      <c r="F52" s="26" t="s">
        <v>1875</v>
      </c>
      <c r="G52" s="26" t="s">
        <v>1208</v>
      </c>
      <c r="H52" s="26" t="s">
        <v>1876</v>
      </c>
      <c r="I52" s="26" t="s">
        <v>1208</v>
      </c>
      <c r="J52" s="26" t="s">
        <v>1877</v>
      </c>
      <c r="K52" s="26" t="s">
        <v>1878</v>
      </c>
      <c r="L52" s="26"/>
      <c r="M52" s="10" t="n">
        <f aca="false">COUNTA(C52:L52)</f>
        <v>8</v>
      </c>
      <c r="N52" s="14"/>
      <c r="O52" s="40"/>
    </row>
    <row r="53" customFormat="false" ht="12.8" hidden="false" customHeight="false" outlineLevel="0" collapsed="false">
      <c r="A53" s="7" t="s">
        <v>175</v>
      </c>
      <c r="B53" s="7" t="s">
        <v>176</v>
      </c>
      <c r="C53" s="26"/>
      <c r="D53" s="26"/>
      <c r="E53" s="26" t="s">
        <v>1210</v>
      </c>
      <c r="F53" s="26" t="s">
        <v>1879</v>
      </c>
      <c r="G53" s="26" t="s">
        <v>1879</v>
      </c>
      <c r="H53" s="26" t="s">
        <v>1211</v>
      </c>
      <c r="I53" s="26" t="s">
        <v>177</v>
      </c>
      <c r="J53" s="26" t="s">
        <v>1880</v>
      </c>
      <c r="K53" s="26" t="s">
        <v>1880</v>
      </c>
      <c r="L53" s="26"/>
      <c r="M53" s="10" t="n">
        <f aca="false">COUNTA(C53:L53)</f>
        <v>7</v>
      </c>
      <c r="N53" s="14"/>
      <c r="O53" s="40"/>
    </row>
    <row r="54" customFormat="false" ht="12.8" hidden="false" customHeight="false" outlineLevel="0" collapsed="false">
      <c r="A54" s="7" t="s">
        <v>178</v>
      </c>
      <c r="B54" s="7" t="s">
        <v>179</v>
      </c>
      <c r="C54" s="26"/>
      <c r="D54" s="26"/>
      <c r="E54" s="26"/>
      <c r="F54" s="26"/>
      <c r="G54" s="26" t="s">
        <v>180</v>
      </c>
      <c r="H54" s="26"/>
      <c r="I54" s="26"/>
      <c r="J54" s="26"/>
      <c r="K54" s="26"/>
      <c r="L54" s="26"/>
      <c r="M54" s="10" t="n">
        <f aca="false">COUNTA(C54:L54)</f>
        <v>1</v>
      </c>
      <c r="N54" s="14"/>
      <c r="O54" s="40"/>
    </row>
    <row r="55" customFormat="false" ht="12.8" hidden="false" customHeight="false" outlineLevel="0" collapsed="false">
      <c r="A55" s="7" t="s">
        <v>181</v>
      </c>
      <c r="B55" s="7" t="s">
        <v>182</v>
      </c>
      <c r="C55" s="26"/>
      <c r="D55" s="26"/>
      <c r="E55" s="26" t="s">
        <v>1213</v>
      </c>
      <c r="F55" s="26" t="s">
        <v>1881</v>
      </c>
      <c r="G55" s="26" t="s">
        <v>1212</v>
      </c>
      <c r="H55" s="26" t="s">
        <v>1882</v>
      </c>
      <c r="I55" s="26" t="s">
        <v>1883</v>
      </c>
      <c r="J55" s="26" t="s">
        <v>1884</v>
      </c>
      <c r="K55" s="26" t="s">
        <v>1885</v>
      </c>
      <c r="L55" s="26"/>
      <c r="M55" s="10" t="n">
        <f aca="false">COUNTA(C55:L55)</f>
        <v>7</v>
      </c>
      <c r="N55" s="14"/>
      <c r="O55" s="40"/>
    </row>
    <row r="56" customFormat="false" ht="12.8" hidden="false" customHeight="false" outlineLevel="0" collapsed="false">
      <c r="A56" s="7" t="s">
        <v>184</v>
      </c>
      <c r="B56" s="7" t="s">
        <v>185</v>
      </c>
      <c r="C56" s="26"/>
      <c r="D56" s="26"/>
      <c r="E56" s="26"/>
      <c r="F56" s="26"/>
      <c r="G56" s="26" t="s">
        <v>186</v>
      </c>
      <c r="H56" s="26" t="s">
        <v>186</v>
      </c>
      <c r="I56" s="26" t="s">
        <v>186</v>
      </c>
      <c r="J56" s="26" t="s">
        <v>186</v>
      </c>
      <c r="K56" s="26" t="s">
        <v>186</v>
      </c>
      <c r="L56" s="26"/>
      <c r="M56" s="10" t="n">
        <f aca="false">COUNTA(C56:L56)</f>
        <v>5</v>
      </c>
      <c r="N56" s="14"/>
      <c r="O56" s="40"/>
    </row>
    <row r="57" customFormat="false" ht="12.8" hidden="false" customHeight="false" outlineLevel="0" collapsed="false">
      <c r="A57" s="7" t="s">
        <v>187</v>
      </c>
      <c r="B57" s="7" t="s">
        <v>188</v>
      </c>
      <c r="C57" s="26"/>
      <c r="D57" s="26"/>
      <c r="E57" s="26"/>
      <c r="F57" s="26"/>
      <c r="G57" s="26" t="s">
        <v>189</v>
      </c>
      <c r="H57" s="26" t="s">
        <v>189</v>
      </c>
      <c r="I57" s="26" t="s">
        <v>189</v>
      </c>
      <c r="J57" s="26" t="s">
        <v>189</v>
      </c>
      <c r="K57" s="26"/>
      <c r="L57" s="26"/>
      <c r="M57" s="10" t="n">
        <f aca="false">COUNTA(C57:L57)</f>
        <v>4</v>
      </c>
      <c r="N57" s="14"/>
      <c r="O57" s="40"/>
    </row>
    <row r="58" customFormat="false" ht="12.8" hidden="false" customHeight="false" outlineLevel="0" collapsed="false">
      <c r="A58" s="7" t="s">
        <v>190</v>
      </c>
      <c r="B58" s="7" t="s">
        <v>191</v>
      </c>
      <c r="C58" s="26"/>
      <c r="D58" s="26"/>
      <c r="E58" s="26"/>
      <c r="F58" s="26"/>
      <c r="G58" s="26" t="s">
        <v>1215</v>
      </c>
      <c r="H58" s="26" t="s">
        <v>1216</v>
      </c>
      <c r="I58" s="26" t="s">
        <v>1215</v>
      </c>
      <c r="J58" s="26" t="s">
        <v>1216</v>
      </c>
      <c r="K58" s="26"/>
      <c r="L58" s="26"/>
      <c r="M58" s="10" t="n">
        <f aca="false">COUNTA(C58:L58)</f>
        <v>4</v>
      </c>
      <c r="N58" s="14"/>
      <c r="O58" s="40"/>
    </row>
    <row r="59" customFormat="false" ht="12.8" hidden="false" customHeight="false" outlineLevel="0" collapsed="false">
      <c r="A59" s="7" t="s">
        <v>193</v>
      </c>
      <c r="B59" s="7" t="s">
        <v>194</v>
      </c>
      <c r="C59" s="26"/>
      <c r="D59" s="26"/>
      <c r="E59" s="26" t="s">
        <v>1218</v>
      </c>
      <c r="F59" s="26" t="s">
        <v>1218</v>
      </c>
      <c r="G59" s="26" t="s">
        <v>195</v>
      </c>
      <c r="H59" s="26" t="s">
        <v>1217</v>
      </c>
      <c r="I59" s="26" t="s">
        <v>1217</v>
      </c>
      <c r="J59" s="26" t="s">
        <v>1217</v>
      </c>
      <c r="K59" s="26" t="s">
        <v>1217</v>
      </c>
      <c r="L59" s="26"/>
      <c r="M59" s="10" t="n">
        <f aca="false">COUNTA(C59:L59)</f>
        <v>7</v>
      </c>
      <c r="N59" s="14"/>
      <c r="O59" s="40"/>
    </row>
    <row r="60" customFormat="false" ht="12.8" hidden="false" customHeight="false" outlineLevel="0" collapsed="false">
      <c r="A60" s="7" t="s">
        <v>196</v>
      </c>
      <c r="B60" s="7" t="s">
        <v>197</v>
      </c>
      <c r="C60" s="26" t="s">
        <v>1886</v>
      </c>
      <c r="D60" s="26" t="s">
        <v>1887</v>
      </c>
      <c r="E60" s="26" t="s">
        <v>1220</v>
      </c>
      <c r="F60" s="26" t="s">
        <v>1888</v>
      </c>
      <c r="G60" s="26" t="s">
        <v>1221</v>
      </c>
      <c r="H60" s="26" t="s">
        <v>1889</v>
      </c>
      <c r="I60" s="26" t="s">
        <v>1890</v>
      </c>
      <c r="J60" s="26" t="s">
        <v>1891</v>
      </c>
      <c r="K60" s="26" t="s">
        <v>1892</v>
      </c>
      <c r="L60" s="26" t="s">
        <v>1893</v>
      </c>
      <c r="M60" s="10" t="n">
        <f aca="false">COUNTA(C60:L60)</f>
        <v>10</v>
      </c>
      <c r="N60" s="14"/>
      <c r="O60" s="40"/>
    </row>
    <row r="61" customFormat="false" ht="12.8" hidden="false" customHeight="false" outlineLevel="0" collapsed="false">
      <c r="A61" s="7" t="s">
        <v>201</v>
      </c>
      <c r="B61" s="7" t="s">
        <v>202</v>
      </c>
      <c r="C61" s="26"/>
      <c r="D61" s="26"/>
      <c r="E61" s="26" t="s">
        <v>1225</v>
      </c>
      <c r="F61" s="26" t="s">
        <v>1225</v>
      </c>
      <c r="G61" s="26" t="s">
        <v>1225</v>
      </c>
      <c r="H61" s="26" t="s">
        <v>1894</v>
      </c>
      <c r="I61" s="26" t="s">
        <v>1226</v>
      </c>
      <c r="J61" s="26" t="s">
        <v>1895</v>
      </c>
      <c r="K61" s="26" t="s">
        <v>1896</v>
      </c>
      <c r="L61" s="26" t="s">
        <v>1897</v>
      </c>
      <c r="M61" s="10" t="n">
        <f aca="false">COUNTA(C61:L61)</f>
        <v>8</v>
      </c>
      <c r="N61" s="14"/>
      <c r="O61" s="40"/>
    </row>
    <row r="62" customFormat="false" ht="12.8" hidden="false" customHeight="false" outlineLevel="0" collapsed="false">
      <c r="A62" s="7" t="s">
        <v>204</v>
      </c>
      <c r="B62" s="7" t="s">
        <v>205</v>
      </c>
      <c r="C62" s="26"/>
      <c r="D62" s="26" t="s">
        <v>1229</v>
      </c>
      <c r="E62" s="26" t="s">
        <v>1229</v>
      </c>
      <c r="F62" s="26" t="s">
        <v>1898</v>
      </c>
      <c r="G62" s="26" t="s">
        <v>1229</v>
      </c>
      <c r="H62" s="26" t="s">
        <v>1899</v>
      </c>
      <c r="I62" s="26" t="s">
        <v>1229</v>
      </c>
      <c r="J62" s="26" t="s">
        <v>1898</v>
      </c>
      <c r="K62" s="26" t="s">
        <v>1229</v>
      </c>
      <c r="L62" s="26"/>
      <c r="M62" s="10" t="n">
        <f aca="false">COUNTA(C62:L62)</f>
        <v>8</v>
      </c>
      <c r="N62" s="14"/>
      <c r="O62" s="40"/>
    </row>
    <row r="63" customFormat="false" ht="12.8" hidden="false" customHeight="false" outlineLevel="0" collapsed="false">
      <c r="A63" s="7" t="s">
        <v>207</v>
      </c>
      <c r="B63" s="7" t="s">
        <v>208</v>
      </c>
      <c r="C63" s="26" t="s">
        <v>1900</v>
      </c>
      <c r="D63" s="26" t="s">
        <v>1231</v>
      </c>
      <c r="E63" s="26" t="s">
        <v>1231</v>
      </c>
      <c r="F63" s="26" t="s">
        <v>1901</v>
      </c>
      <c r="G63" s="26" t="s">
        <v>1902</v>
      </c>
      <c r="H63" s="26" t="s">
        <v>1231</v>
      </c>
      <c r="I63" s="26" t="s">
        <v>1232</v>
      </c>
      <c r="J63" s="26" t="s">
        <v>1231</v>
      </c>
      <c r="K63" s="26" t="s">
        <v>1231</v>
      </c>
      <c r="L63" s="26"/>
      <c r="M63" s="10" t="n">
        <f aca="false">COUNTA(C63:L63)</f>
        <v>9</v>
      </c>
      <c r="N63" s="14"/>
      <c r="O63" s="40"/>
    </row>
    <row r="64" customFormat="false" ht="12.8" hidden="false" customHeight="false" outlineLevel="0" collapsed="false">
      <c r="A64" s="7" t="s">
        <v>211</v>
      </c>
      <c r="B64" s="7" t="s">
        <v>212</v>
      </c>
      <c r="C64" s="26"/>
      <c r="D64" s="26"/>
      <c r="E64" s="26"/>
      <c r="F64" s="26" t="s">
        <v>1903</v>
      </c>
      <c r="G64" s="26" t="s">
        <v>213</v>
      </c>
      <c r="H64" s="26"/>
      <c r="I64" s="26" t="s">
        <v>1233</v>
      </c>
      <c r="J64" s="26"/>
      <c r="K64" s="26"/>
      <c r="L64" s="26"/>
      <c r="M64" s="10" t="n">
        <f aca="false">COUNTA(C64:L64)</f>
        <v>3</v>
      </c>
      <c r="N64" s="14"/>
      <c r="O64" s="40"/>
    </row>
    <row r="65" customFormat="false" ht="12.8" hidden="false" customHeight="false" outlineLevel="0" collapsed="false">
      <c r="A65" s="7" t="s">
        <v>214</v>
      </c>
      <c r="B65" s="7" t="s">
        <v>215</v>
      </c>
      <c r="C65" s="26"/>
      <c r="D65" s="26"/>
      <c r="E65" s="26"/>
      <c r="F65" s="26"/>
      <c r="G65" s="26" t="s">
        <v>1234</v>
      </c>
      <c r="H65" s="26"/>
      <c r="I65" s="26" t="s">
        <v>216</v>
      </c>
      <c r="J65" s="26"/>
      <c r="K65" s="26"/>
      <c r="L65" s="26"/>
      <c r="M65" s="10" t="n">
        <f aca="false">COUNTA(C65:L65)</f>
        <v>2</v>
      </c>
      <c r="N65" s="14"/>
      <c r="O65" s="40"/>
    </row>
    <row r="66" customFormat="false" ht="12.8" hidden="false" customHeight="false" outlineLevel="0" collapsed="false">
      <c r="A66" s="7" t="s">
        <v>217</v>
      </c>
      <c r="B66" s="7" t="s">
        <v>218</v>
      </c>
      <c r="C66" s="26"/>
      <c r="D66" s="26" t="s">
        <v>1904</v>
      </c>
      <c r="E66" s="26" t="s">
        <v>1236</v>
      </c>
      <c r="F66" s="26"/>
      <c r="G66" s="26" t="s">
        <v>1905</v>
      </c>
      <c r="H66" s="26" t="s">
        <v>1237</v>
      </c>
      <c r="I66" s="26" t="s">
        <v>219</v>
      </c>
      <c r="J66" s="26" t="s">
        <v>1906</v>
      </c>
      <c r="K66" s="26"/>
      <c r="L66" s="26"/>
      <c r="M66" s="10" t="n">
        <f aca="false">COUNTA(C66:L66)</f>
        <v>6</v>
      </c>
      <c r="N66" s="14"/>
      <c r="O66" s="40"/>
    </row>
    <row r="67" customFormat="false" ht="12.8" hidden="false" customHeight="false" outlineLevel="0" collapsed="false">
      <c r="A67" s="7" t="s">
        <v>220</v>
      </c>
      <c r="B67" s="7" t="s">
        <v>221</v>
      </c>
      <c r="C67" s="26"/>
      <c r="D67" s="26"/>
      <c r="E67" s="26"/>
      <c r="F67" s="26"/>
      <c r="G67" s="26" t="s">
        <v>222</v>
      </c>
      <c r="H67" s="26"/>
      <c r="I67" s="26" t="s">
        <v>222</v>
      </c>
      <c r="J67" s="26"/>
      <c r="K67" s="26"/>
      <c r="L67" s="26"/>
      <c r="M67" s="10" t="n">
        <f aca="false">COUNTA(C67:L67)</f>
        <v>2</v>
      </c>
      <c r="N67" s="14"/>
      <c r="O67" s="40"/>
    </row>
    <row r="68" customFormat="false" ht="12.8" hidden="false" customHeight="false" outlineLevel="0" collapsed="false">
      <c r="A68" s="7" t="s">
        <v>223</v>
      </c>
      <c r="B68" s="7" t="s">
        <v>224</v>
      </c>
      <c r="C68" s="26"/>
      <c r="D68" s="26"/>
      <c r="E68" s="26"/>
      <c r="F68" s="26"/>
      <c r="G68" s="26" t="s">
        <v>1239</v>
      </c>
      <c r="H68" s="26" t="s">
        <v>1239</v>
      </c>
      <c r="I68" s="26" t="s">
        <v>1240</v>
      </c>
      <c r="J68" s="26"/>
      <c r="K68" s="26"/>
      <c r="L68" s="26"/>
      <c r="M68" s="10" t="n">
        <f aca="false">COUNTA(C68:L68)</f>
        <v>3</v>
      </c>
      <c r="N68" s="14"/>
      <c r="O68" s="40"/>
    </row>
    <row r="69" customFormat="false" ht="12.8" hidden="false" customHeight="false" outlineLevel="0" collapsed="false">
      <c r="A69" s="7" t="s">
        <v>226</v>
      </c>
      <c r="B69" s="7" t="s">
        <v>227</v>
      </c>
      <c r="C69" s="26"/>
      <c r="D69" s="26"/>
      <c r="E69" s="26" t="s">
        <v>1907</v>
      </c>
      <c r="F69" s="26" t="s">
        <v>1907</v>
      </c>
      <c r="G69" s="26" t="s">
        <v>1908</v>
      </c>
      <c r="H69" s="26" t="s">
        <v>1909</v>
      </c>
      <c r="I69" s="26" t="s">
        <v>228</v>
      </c>
      <c r="J69" s="26" t="s">
        <v>1908</v>
      </c>
      <c r="K69" s="26" t="s">
        <v>1241</v>
      </c>
      <c r="L69" s="26"/>
      <c r="M69" s="10" t="n">
        <f aca="false">COUNTA(C69:L69)</f>
        <v>7</v>
      </c>
      <c r="N69" s="14"/>
      <c r="O69" s="40"/>
    </row>
    <row r="70" customFormat="false" ht="12.8" hidden="false" customHeight="false" outlineLevel="0" collapsed="false">
      <c r="A70" s="7" t="s">
        <v>229</v>
      </c>
      <c r="B70" s="7" t="s">
        <v>230</v>
      </c>
      <c r="C70" s="26"/>
      <c r="D70" s="26"/>
      <c r="E70" s="26"/>
      <c r="F70" s="26"/>
      <c r="G70" s="26"/>
      <c r="H70" s="26"/>
      <c r="I70" s="26" t="s">
        <v>231</v>
      </c>
      <c r="J70" s="26"/>
      <c r="K70" s="26"/>
      <c r="L70" s="26"/>
      <c r="M70" s="10" t="n">
        <f aca="false">COUNTA(C70:L70)</f>
        <v>1</v>
      </c>
      <c r="N70" s="14"/>
      <c r="O70" s="40"/>
    </row>
    <row r="71" customFormat="false" ht="12.8" hidden="false" customHeight="false" outlineLevel="0" collapsed="false">
      <c r="A71" s="7" t="s">
        <v>232</v>
      </c>
      <c r="B71" s="7" t="s">
        <v>233</v>
      </c>
      <c r="C71" s="26"/>
      <c r="D71" s="26"/>
      <c r="E71" s="26" t="s">
        <v>1243</v>
      </c>
      <c r="F71" s="26" t="s">
        <v>1910</v>
      </c>
      <c r="G71" s="26" t="s">
        <v>1243</v>
      </c>
      <c r="H71" s="26" t="s">
        <v>1243</v>
      </c>
      <c r="I71" s="26" t="s">
        <v>1243</v>
      </c>
      <c r="J71" s="26" t="s">
        <v>1910</v>
      </c>
      <c r="K71" s="26" t="s">
        <v>1244</v>
      </c>
      <c r="L71" s="26"/>
      <c r="M71" s="10" t="n">
        <f aca="false">COUNTA(C71:L71)</f>
        <v>7</v>
      </c>
      <c r="N71" s="14"/>
      <c r="O71" s="40"/>
    </row>
    <row r="72" customFormat="false" ht="12.8" hidden="false" customHeight="false" outlineLevel="0" collapsed="false">
      <c r="A72" s="7" t="s">
        <v>235</v>
      </c>
      <c r="B72" s="7" t="s">
        <v>236</v>
      </c>
      <c r="C72" s="26"/>
      <c r="D72" s="26"/>
      <c r="E72" s="26"/>
      <c r="F72" s="26" t="s">
        <v>1911</v>
      </c>
      <c r="G72" s="26" t="s">
        <v>237</v>
      </c>
      <c r="H72" s="26" t="s">
        <v>1912</v>
      </c>
      <c r="I72" s="26" t="s">
        <v>1913</v>
      </c>
      <c r="J72" s="26" t="s">
        <v>1914</v>
      </c>
      <c r="K72" s="26" t="s">
        <v>1915</v>
      </c>
      <c r="L72" s="26"/>
      <c r="M72" s="10" t="n">
        <f aca="false">COUNTA(C72:L72)</f>
        <v>6</v>
      </c>
      <c r="N72" s="14"/>
      <c r="O72" s="40"/>
    </row>
    <row r="73" customFormat="false" ht="12.8" hidden="false" customHeight="false" outlineLevel="0" collapsed="false">
      <c r="A73" s="7" t="s">
        <v>238</v>
      </c>
      <c r="B73" s="7" t="s">
        <v>239</v>
      </c>
      <c r="C73" s="26"/>
      <c r="D73" s="26"/>
      <c r="E73" s="26"/>
      <c r="F73" s="26"/>
      <c r="G73" s="26" t="s">
        <v>240</v>
      </c>
      <c r="H73" s="26"/>
      <c r="I73" s="26" t="s">
        <v>240</v>
      </c>
      <c r="J73" s="26" t="s">
        <v>1916</v>
      </c>
      <c r="K73" s="26"/>
      <c r="L73" s="26"/>
      <c r="M73" s="10" t="n">
        <f aca="false">COUNTA(C73:L73)</f>
        <v>3</v>
      </c>
      <c r="N73" s="14"/>
      <c r="O73" s="40"/>
    </row>
    <row r="74" customFormat="false" ht="12.8" hidden="false" customHeight="false" outlineLevel="0" collapsed="false">
      <c r="A74" s="7" t="s">
        <v>241</v>
      </c>
      <c r="B74" s="7" t="s">
        <v>242</v>
      </c>
      <c r="C74" s="26"/>
      <c r="D74" s="26" t="s">
        <v>243</v>
      </c>
      <c r="E74" s="26" t="s">
        <v>243</v>
      </c>
      <c r="F74" s="26" t="s">
        <v>243</v>
      </c>
      <c r="G74" s="26" t="s">
        <v>243</v>
      </c>
      <c r="H74" s="26" t="s">
        <v>243</v>
      </c>
      <c r="I74" s="26" t="s">
        <v>243</v>
      </c>
      <c r="J74" s="26" t="s">
        <v>243</v>
      </c>
      <c r="K74" s="26" t="s">
        <v>1247</v>
      </c>
      <c r="L74" s="26"/>
      <c r="M74" s="10" t="n">
        <f aca="false">COUNTA(C74:L74)</f>
        <v>8</v>
      </c>
      <c r="N74" s="14"/>
      <c r="O74" s="40"/>
    </row>
    <row r="75" customFormat="false" ht="12.8" hidden="false" customHeight="false" outlineLevel="0" collapsed="false">
      <c r="A75" s="7" t="s">
        <v>244</v>
      </c>
      <c r="B75" s="7" t="s">
        <v>245</v>
      </c>
      <c r="C75" s="26"/>
      <c r="D75" s="26"/>
      <c r="E75" s="26"/>
      <c r="F75" s="26"/>
      <c r="G75" s="26" t="s">
        <v>1248</v>
      </c>
      <c r="H75" s="26" t="s">
        <v>1917</v>
      </c>
      <c r="I75" s="26" t="s">
        <v>246</v>
      </c>
      <c r="J75" s="26"/>
      <c r="K75" s="26"/>
      <c r="L75" s="26"/>
      <c r="M75" s="10" t="n">
        <f aca="false">COUNTA(C75:L75)</f>
        <v>3</v>
      </c>
      <c r="N75" s="14"/>
      <c r="O75" s="40"/>
    </row>
    <row r="76" customFormat="false" ht="12.8" hidden="false" customHeight="false" outlineLevel="0" collapsed="false">
      <c r="A76" s="7" t="s">
        <v>247</v>
      </c>
      <c r="B76" s="7" t="s">
        <v>248</v>
      </c>
      <c r="C76" s="26"/>
      <c r="D76" s="26"/>
      <c r="E76" s="26"/>
      <c r="F76" s="26" t="s">
        <v>1918</v>
      </c>
      <c r="G76" s="26" t="s">
        <v>249</v>
      </c>
      <c r="H76" s="26" t="s">
        <v>249</v>
      </c>
      <c r="I76" s="26"/>
      <c r="J76" s="26" t="s">
        <v>249</v>
      </c>
      <c r="K76" s="26" t="s">
        <v>249</v>
      </c>
      <c r="L76" s="26"/>
      <c r="M76" s="10" t="n">
        <f aca="false">COUNTA(C76:L76)</f>
        <v>5</v>
      </c>
      <c r="N76" s="14"/>
      <c r="O76" s="40"/>
    </row>
    <row r="77" customFormat="false" ht="12.8" hidden="false" customHeight="false" outlineLevel="0" collapsed="false">
      <c r="A77" s="7" t="s">
        <v>250</v>
      </c>
      <c r="B77" s="7" t="s">
        <v>251</v>
      </c>
      <c r="C77" s="26"/>
      <c r="D77" s="26" t="s">
        <v>1919</v>
      </c>
      <c r="E77" s="26" t="s">
        <v>1920</v>
      </c>
      <c r="F77" s="26" t="s">
        <v>1921</v>
      </c>
      <c r="G77" s="26" t="s">
        <v>1250</v>
      </c>
      <c r="H77" s="26" t="s">
        <v>1922</v>
      </c>
      <c r="I77" s="26" t="s">
        <v>1250</v>
      </c>
      <c r="J77" s="26" t="s">
        <v>1921</v>
      </c>
      <c r="K77" s="26" t="s">
        <v>1919</v>
      </c>
      <c r="L77" s="26"/>
      <c r="M77" s="10" t="n">
        <f aca="false">COUNTA(C77:L77)</f>
        <v>8</v>
      </c>
      <c r="N77" s="14"/>
      <c r="O77" s="40"/>
    </row>
    <row r="78" customFormat="false" ht="12.8" hidden="false" customHeight="false" outlineLevel="0" collapsed="false">
      <c r="A78" s="7" t="s">
        <v>254</v>
      </c>
      <c r="B78" s="7" t="s">
        <v>255</v>
      </c>
      <c r="C78" s="26"/>
      <c r="D78" s="26"/>
      <c r="E78" s="26"/>
      <c r="F78" s="26" t="s">
        <v>1923</v>
      </c>
      <c r="G78" s="26" t="s">
        <v>1253</v>
      </c>
      <c r="H78" s="26" t="s">
        <v>1924</v>
      </c>
      <c r="I78" s="26" t="s">
        <v>256</v>
      </c>
      <c r="J78" s="26" t="s">
        <v>1925</v>
      </c>
      <c r="K78" s="26" t="s">
        <v>1925</v>
      </c>
      <c r="L78" s="26"/>
      <c r="M78" s="10" t="n">
        <f aca="false">COUNTA(C78:L78)</f>
        <v>6</v>
      </c>
      <c r="N78" s="14"/>
      <c r="O78" s="40"/>
    </row>
    <row r="79" customFormat="false" ht="12.8" hidden="false" customHeight="false" outlineLevel="0" collapsed="false">
      <c r="A79" s="7" t="s">
        <v>257</v>
      </c>
      <c r="B79" s="7" t="s">
        <v>258</v>
      </c>
      <c r="C79" s="26"/>
      <c r="D79" s="26"/>
      <c r="E79" s="26" t="s">
        <v>1254</v>
      </c>
      <c r="F79" s="26"/>
      <c r="G79" s="26"/>
      <c r="H79" s="26" t="s">
        <v>1254</v>
      </c>
      <c r="I79" s="26" t="s">
        <v>1254</v>
      </c>
      <c r="J79" s="26" t="s">
        <v>1254</v>
      </c>
      <c r="K79" s="26" t="s">
        <v>1254</v>
      </c>
      <c r="L79" s="26"/>
      <c r="M79" s="10" t="n">
        <f aca="false">COUNTA(C79:L79)</f>
        <v>5</v>
      </c>
      <c r="N79" s="14"/>
      <c r="O79" s="40"/>
    </row>
    <row r="80" customFormat="false" ht="12.8" hidden="false" customHeight="false" outlineLevel="0" collapsed="false">
      <c r="A80" s="7" t="s">
        <v>260</v>
      </c>
      <c r="B80" s="7" t="s">
        <v>261</v>
      </c>
      <c r="C80" s="26"/>
      <c r="D80" s="26"/>
      <c r="E80" s="26"/>
      <c r="F80" s="26"/>
      <c r="G80" s="26"/>
      <c r="H80" s="26" t="s">
        <v>1255</v>
      </c>
      <c r="I80" s="26" t="s">
        <v>262</v>
      </c>
      <c r="J80" s="26" t="s">
        <v>1256</v>
      </c>
      <c r="K80" s="26" t="s">
        <v>1256</v>
      </c>
      <c r="L80" s="26"/>
      <c r="M80" s="10" t="n">
        <f aca="false">COUNTA(C80:L80)</f>
        <v>4</v>
      </c>
      <c r="N80" s="14"/>
      <c r="O80" s="40"/>
    </row>
    <row r="81" customFormat="false" ht="12.8" hidden="false" customHeight="false" outlineLevel="0" collapsed="false">
      <c r="A81" s="7" t="s">
        <v>263</v>
      </c>
      <c r="B81" s="7" t="s">
        <v>264</v>
      </c>
      <c r="C81" s="26"/>
      <c r="D81" s="26" t="s">
        <v>1926</v>
      </c>
      <c r="E81" s="26" t="s">
        <v>1927</v>
      </c>
      <c r="F81" s="26" t="s">
        <v>1928</v>
      </c>
      <c r="G81" s="26" t="s">
        <v>1258</v>
      </c>
      <c r="H81" s="26" t="s">
        <v>1260</v>
      </c>
      <c r="I81" s="26" t="s">
        <v>1259</v>
      </c>
      <c r="J81" s="26" t="s">
        <v>1929</v>
      </c>
      <c r="K81" s="26" t="s">
        <v>1926</v>
      </c>
      <c r="L81" s="26"/>
      <c r="M81" s="10" t="n">
        <f aca="false">COUNTA(C81:L81)</f>
        <v>8</v>
      </c>
      <c r="N81" s="14"/>
      <c r="O81" s="40"/>
    </row>
    <row r="82" customFormat="false" ht="12.8" hidden="false" customHeight="false" outlineLevel="0" collapsed="false">
      <c r="A82" s="7" t="s">
        <v>266</v>
      </c>
      <c r="B82" s="7" t="s">
        <v>267</v>
      </c>
      <c r="C82" s="26"/>
      <c r="D82" s="26"/>
      <c r="E82" s="26" t="s">
        <v>1930</v>
      </c>
      <c r="F82" s="26" t="s">
        <v>1930</v>
      </c>
      <c r="G82" s="26" t="s">
        <v>1261</v>
      </c>
      <c r="H82" s="26" t="s">
        <v>1930</v>
      </c>
      <c r="I82" s="26" t="s">
        <v>268</v>
      </c>
      <c r="J82" s="26"/>
      <c r="K82" s="26" t="s">
        <v>1261</v>
      </c>
      <c r="L82" s="26"/>
      <c r="M82" s="10" t="n">
        <f aca="false">COUNTA(C82:L82)</f>
        <v>6</v>
      </c>
      <c r="N82" s="14"/>
      <c r="O82" s="40"/>
    </row>
    <row r="83" customFormat="false" ht="12.8" hidden="false" customHeight="false" outlineLevel="0" collapsed="false">
      <c r="A83" s="7" t="s">
        <v>269</v>
      </c>
      <c r="B83" s="7" t="s">
        <v>270</v>
      </c>
      <c r="C83" s="26"/>
      <c r="D83" s="26"/>
      <c r="E83" s="26" t="s">
        <v>1931</v>
      </c>
      <c r="F83" s="26"/>
      <c r="G83" s="26" t="s">
        <v>1264</v>
      </c>
      <c r="H83" s="26" t="s">
        <v>1263</v>
      </c>
      <c r="I83" s="26" t="s">
        <v>1262</v>
      </c>
      <c r="J83" s="26" t="s">
        <v>1932</v>
      </c>
      <c r="K83" s="26" t="s">
        <v>1932</v>
      </c>
      <c r="L83" s="26"/>
      <c r="M83" s="10" t="n">
        <f aca="false">COUNTA(C83:L83)</f>
        <v>6</v>
      </c>
      <c r="N83" s="14"/>
      <c r="O83" s="40"/>
    </row>
    <row r="84" customFormat="false" ht="12.8" hidden="false" customHeight="false" outlineLevel="0" collapsed="false">
      <c r="A84" s="7" t="s">
        <v>272</v>
      </c>
      <c r="B84" s="7" t="s">
        <v>273</v>
      </c>
      <c r="C84" s="26"/>
      <c r="D84" s="26" t="s">
        <v>1933</v>
      </c>
      <c r="E84" s="26" t="s">
        <v>1934</v>
      </c>
      <c r="F84" s="26" t="s">
        <v>1935</v>
      </c>
      <c r="G84" s="26" t="s">
        <v>1265</v>
      </c>
      <c r="H84" s="26" t="s">
        <v>1936</v>
      </c>
      <c r="I84" s="26" t="s">
        <v>1937</v>
      </c>
      <c r="J84" s="26" t="s">
        <v>1938</v>
      </c>
      <c r="K84" s="26" t="s">
        <v>1938</v>
      </c>
      <c r="L84" s="26"/>
      <c r="M84" s="10" t="n">
        <f aca="false">COUNTA(C84:L84)</f>
        <v>8</v>
      </c>
      <c r="N84" s="14"/>
      <c r="O84" s="40"/>
    </row>
    <row r="85" customFormat="false" ht="12.8" hidden="false" customHeight="false" outlineLevel="0" collapsed="false">
      <c r="A85" s="7" t="s">
        <v>275</v>
      </c>
      <c r="B85" s="7" t="s">
        <v>276</v>
      </c>
      <c r="C85" s="26"/>
      <c r="D85" s="26"/>
      <c r="E85" s="26"/>
      <c r="F85" s="26" t="s">
        <v>277</v>
      </c>
      <c r="G85" s="26"/>
      <c r="H85" s="26"/>
      <c r="I85" s="26"/>
      <c r="J85" s="26"/>
      <c r="K85" s="26"/>
      <c r="L85" s="26"/>
      <c r="M85" s="10" t="n">
        <f aca="false">COUNTA(C85:L85)</f>
        <v>1</v>
      </c>
      <c r="N85" s="14"/>
      <c r="O85" s="40"/>
    </row>
    <row r="86" customFormat="false" ht="12.8" hidden="false" customHeight="false" outlineLevel="0" collapsed="false">
      <c r="A86" s="7" t="s">
        <v>278</v>
      </c>
      <c r="B86" s="7" t="s">
        <v>279</v>
      </c>
      <c r="C86" s="26"/>
      <c r="D86" s="26" t="s">
        <v>1268</v>
      </c>
      <c r="E86" s="26" t="s">
        <v>1268</v>
      </c>
      <c r="F86" s="26" t="s">
        <v>1939</v>
      </c>
      <c r="G86" s="26" t="s">
        <v>1269</v>
      </c>
      <c r="H86" s="26" t="s">
        <v>1940</v>
      </c>
      <c r="I86" s="26" t="s">
        <v>280</v>
      </c>
      <c r="J86" s="26" t="s">
        <v>1941</v>
      </c>
      <c r="K86" s="26" t="s">
        <v>1942</v>
      </c>
      <c r="L86" s="26"/>
      <c r="M86" s="10" t="n">
        <f aca="false">COUNTA(C86:L86)</f>
        <v>8</v>
      </c>
      <c r="N86" s="14"/>
      <c r="O86" s="40"/>
    </row>
    <row r="87" customFormat="false" ht="12.8" hidden="false" customHeight="false" outlineLevel="0" collapsed="false">
      <c r="A87" s="7" t="s">
        <v>281</v>
      </c>
      <c r="B87" s="7" t="s">
        <v>282</v>
      </c>
      <c r="C87" s="26"/>
      <c r="D87" s="26" t="s">
        <v>1943</v>
      </c>
      <c r="E87" s="26" t="s">
        <v>283</v>
      </c>
      <c r="F87" s="26" t="s">
        <v>1944</v>
      </c>
      <c r="G87" s="26" t="s">
        <v>1945</v>
      </c>
      <c r="H87" s="26" t="s">
        <v>1943</v>
      </c>
      <c r="I87" s="26" t="s">
        <v>283</v>
      </c>
      <c r="J87" s="26" t="s">
        <v>1946</v>
      </c>
      <c r="K87" s="26" t="s">
        <v>1943</v>
      </c>
      <c r="L87" s="26"/>
      <c r="M87" s="10" t="n">
        <f aca="false">COUNTA(C87:L87)</f>
        <v>8</v>
      </c>
      <c r="N87" s="14"/>
      <c r="O87" s="40"/>
    </row>
    <row r="88" customFormat="false" ht="12.8" hidden="false" customHeight="false" outlineLevel="0" collapsed="false">
      <c r="A88" s="7" t="s">
        <v>284</v>
      </c>
      <c r="B88" s="7" t="s">
        <v>285</v>
      </c>
      <c r="C88" s="26"/>
      <c r="D88" s="26"/>
      <c r="E88" s="26" t="s">
        <v>1271</v>
      </c>
      <c r="F88" s="26" t="s">
        <v>1947</v>
      </c>
      <c r="G88" s="26" t="s">
        <v>1948</v>
      </c>
      <c r="H88" s="26" t="s">
        <v>1949</v>
      </c>
      <c r="I88" s="26" t="s">
        <v>1271</v>
      </c>
      <c r="J88" s="26" t="s">
        <v>1949</v>
      </c>
      <c r="K88" s="26" t="s">
        <v>1950</v>
      </c>
      <c r="L88" s="26"/>
      <c r="M88" s="10" t="n">
        <f aca="false">COUNTA(C88:L88)</f>
        <v>7</v>
      </c>
      <c r="N88" s="14"/>
      <c r="O88" s="40"/>
    </row>
    <row r="89" customFormat="false" ht="12.8" hidden="false" customHeight="false" outlineLevel="0" collapsed="false">
      <c r="A89" s="7" t="s">
        <v>287</v>
      </c>
      <c r="B89" s="7" t="s">
        <v>288</v>
      </c>
      <c r="C89" s="26"/>
      <c r="D89" s="26" t="s">
        <v>1951</v>
      </c>
      <c r="E89" s="26" t="s">
        <v>1952</v>
      </c>
      <c r="F89" s="26" t="s">
        <v>1273</v>
      </c>
      <c r="G89" s="26" t="s">
        <v>1275</v>
      </c>
      <c r="H89" s="26" t="s">
        <v>1953</v>
      </c>
      <c r="I89" s="26" t="s">
        <v>1953</v>
      </c>
      <c r="J89" s="26" t="s">
        <v>1953</v>
      </c>
      <c r="K89" s="26" t="s">
        <v>1954</v>
      </c>
      <c r="L89" s="26"/>
      <c r="M89" s="10" t="n">
        <f aca="false">COUNTA(C89:L89)</f>
        <v>8</v>
      </c>
      <c r="N89" s="14"/>
      <c r="O89" s="40"/>
    </row>
    <row r="90" customFormat="false" ht="12.8" hidden="false" customHeight="false" outlineLevel="0" collapsed="false">
      <c r="A90" s="7" t="s">
        <v>293</v>
      </c>
      <c r="B90" s="7" t="s">
        <v>294</v>
      </c>
      <c r="C90" s="26"/>
      <c r="D90" s="26"/>
      <c r="E90" s="26"/>
      <c r="F90" s="26"/>
      <c r="G90" s="26" t="s">
        <v>1277</v>
      </c>
      <c r="H90" s="26" t="s">
        <v>295</v>
      </c>
      <c r="I90" s="26" t="s">
        <v>1277</v>
      </c>
      <c r="J90" s="26" t="s">
        <v>1277</v>
      </c>
      <c r="K90" s="26" t="s">
        <v>1277</v>
      </c>
      <c r="L90" s="26"/>
      <c r="M90" s="10" t="n">
        <f aca="false">COUNTA(C90:L90)</f>
        <v>5</v>
      </c>
      <c r="N90" s="14"/>
      <c r="O90" s="40"/>
    </row>
    <row r="91" customFormat="false" ht="12.8" hidden="false" customHeight="false" outlineLevel="0" collapsed="false">
      <c r="A91" s="7" t="s">
        <v>296</v>
      </c>
      <c r="B91" s="7" t="s">
        <v>297</v>
      </c>
      <c r="C91" s="26"/>
      <c r="D91" s="26" t="s">
        <v>1955</v>
      </c>
      <c r="E91" s="26" t="s">
        <v>1956</v>
      </c>
      <c r="F91" s="26" t="s">
        <v>1957</v>
      </c>
      <c r="G91" s="26" t="s">
        <v>1958</v>
      </c>
      <c r="H91" s="26" t="s">
        <v>1279</v>
      </c>
      <c r="I91" s="26" t="s">
        <v>1959</v>
      </c>
      <c r="J91" s="26" t="s">
        <v>1958</v>
      </c>
      <c r="K91" s="26" t="s">
        <v>1279</v>
      </c>
      <c r="L91" s="26"/>
      <c r="M91" s="10" t="n">
        <f aca="false">COUNTA(C91:L91)</f>
        <v>8</v>
      </c>
      <c r="N91" s="14"/>
      <c r="O91" s="40"/>
    </row>
    <row r="92" customFormat="false" ht="12.8" hidden="false" customHeight="false" outlineLevel="0" collapsed="false">
      <c r="A92" s="7" t="s">
        <v>299</v>
      </c>
      <c r="B92" s="7" t="s">
        <v>300</v>
      </c>
      <c r="C92" s="26"/>
      <c r="D92" s="26"/>
      <c r="E92" s="26"/>
      <c r="F92" s="26" t="s">
        <v>301</v>
      </c>
      <c r="G92" s="26"/>
      <c r="H92" s="26"/>
      <c r="I92" s="26"/>
      <c r="J92" s="26"/>
      <c r="K92" s="26"/>
      <c r="L92" s="26"/>
      <c r="M92" s="10" t="n">
        <f aca="false">COUNTA(C92:L92)</f>
        <v>1</v>
      </c>
      <c r="N92" s="14"/>
      <c r="O92" s="40"/>
    </row>
    <row r="93" customFormat="false" ht="12.8" hidden="false" customHeight="false" outlineLevel="0" collapsed="false">
      <c r="A93" s="7" t="s">
        <v>303</v>
      </c>
      <c r="B93" s="7" t="s">
        <v>304</v>
      </c>
      <c r="C93" s="26"/>
      <c r="D93" s="26"/>
      <c r="E93" s="26"/>
      <c r="F93" s="26"/>
      <c r="G93" s="26" t="s">
        <v>1282</v>
      </c>
      <c r="H93" s="26" t="s">
        <v>1960</v>
      </c>
      <c r="I93" s="26" t="s">
        <v>1282</v>
      </c>
      <c r="J93" s="26" t="s">
        <v>1960</v>
      </c>
      <c r="K93" s="26" t="s">
        <v>305</v>
      </c>
      <c r="L93" s="26"/>
      <c r="M93" s="10" t="n">
        <f aca="false">COUNTA(C93:L93)</f>
        <v>5</v>
      </c>
      <c r="N93" s="14"/>
      <c r="O93" s="40"/>
    </row>
    <row r="94" customFormat="false" ht="12.8" hidden="false" customHeight="false" outlineLevel="0" collapsed="false">
      <c r="A94" s="7" t="s">
        <v>306</v>
      </c>
      <c r="B94" s="7" t="s">
        <v>307</v>
      </c>
      <c r="C94" s="26"/>
      <c r="D94" s="26"/>
      <c r="E94" s="26"/>
      <c r="F94" s="26"/>
      <c r="G94" s="26"/>
      <c r="H94" s="26" t="s">
        <v>1961</v>
      </c>
      <c r="I94" s="26" t="s">
        <v>1283</v>
      </c>
      <c r="J94" s="26" t="s">
        <v>1283</v>
      </c>
      <c r="K94" s="26" t="s">
        <v>1283</v>
      </c>
      <c r="L94" s="26"/>
      <c r="M94" s="10" t="n">
        <f aca="false">COUNTA(C94:L94)</f>
        <v>4</v>
      </c>
      <c r="N94" s="14"/>
      <c r="O94" s="40"/>
    </row>
    <row r="95" customFormat="false" ht="12.8" hidden="false" customHeight="false" outlineLevel="0" collapsed="false">
      <c r="A95" s="7" t="s">
        <v>309</v>
      </c>
      <c r="B95" s="7" t="s">
        <v>310</v>
      </c>
      <c r="C95" s="26" t="s">
        <v>1962</v>
      </c>
      <c r="D95" s="26"/>
      <c r="E95" s="26" t="s">
        <v>1963</v>
      </c>
      <c r="F95" s="26" t="s">
        <v>1286</v>
      </c>
      <c r="G95" s="26" t="s">
        <v>1287</v>
      </c>
      <c r="H95" s="26" t="s">
        <v>1962</v>
      </c>
      <c r="I95" s="26" t="s">
        <v>311</v>
      </c>
      <c r="J95" s="26" t="s">
        <v>1964</v>
      </c>
      <c r="K95" s="26" t="s">
        <v>1965</v>
      </c>
      <c r="L95" s="26"/>
      <c r="M95" s="10" t="n">
        <f aca="false">COUNTA(C95:L95)</f>
        <v>8</v>
      </c>
      <c r="N95" s="14"/>
      <c r="O95" s="40"/>
    </row>
    <row r="96" customFormat="false" ht="12.8" hidden="false" customHeight="false" outlineLevel="0" collapsed="false">
      <c r="A96" s="7" t="s">
        <v>312</v>
      </c>
      <c r="B96" s="7" t="s">
        <v>313</v>
      </c>
      <c r="C96" s="26" t="s">
        <v>1966</v>
      </c>
      <c r="D96" s="26" t="s">
        <v>1289</v>
      </c>
      <c r="E96" s="26" t="s">
        <v>1289</v>
      </c>
      <c r="F96" s="26" t="s">
        <v>1967</v>
      </c>
      <c r="G96" s="26" t="s">
        <v>1290</v>
      </c>
      <c r="H96" s="26" t="s">
        <v>1967</v>
      </c>
      <c r="I96" s="26" t="s">
        <v>1290</v>
      </c>
      <c r="J96" s="26" t="s">
        <v>1291</v>
      </c>
      <c r="K96" s="26" t="s">
        <v>1290</v>
      </c>
      <c r="L96" s="26"/>
      <c r="M96" s="10" t="n">
        <f aca="false">COUNTA(C96:L96)</f>
        <v>9</v>
      </c>
      <c r="N96" s="14"/>
      <c r="O96" s="40"/>
    </row>
    <row r="97" customFormat="false" ht="12.8" hidden="false" customHeight="false" outlineLevel="0" collapsed="false">
      <c r="A97" s="7" t="s">
        <v>315</v>
      </c>
      <c r="B97" s="7" t="s">
        <v>316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10" t="n">
        <f aca="false">COUNTA(C97:L97)</f>
        <v>0</v>
      </c>
      <c r="N97" s="14"/>
      <c r="O97" s="40"/>
    </row>
    <row r="98" customFormat="false" ht="12.8" hidden="false" customHeight="false" outlineLevel="0" collapsed="false">
      <c r="A98" s="7" t="s">
        <v>317</v>
      </c>
      <c r="B98" s="7" t="s">
        <v>318</v>
      </c>
      <c r="C98" s="26"/>
      <c r="D98" s="26" t="s">
        <v>319</v>
      </c>
      <c r="E98" s="26" t="s">
        <v>319</v>
      </c>
      <c r="F98" s="26" t="s">
        <v>319</v>
      </c>
      <c r="G98" s="26" t="s">
        <v>319</v>
      </c>
      <c r="H98" s="26" t="s">
        <v>319</v>
      </c>
      <c r="I98" s="26" t="s">
        <v>319</v>
      </c>
      <c r="J98" s="26" t="s">
        <v>319</v>
      </c>
      <c r="K98" s="26" t="s">
        <v>1968</v>
      </c>
      <c r="L98" s="26"/>
      <c r="M98" s="10" t="n">
        <f aca="false">COUNTA(C98:L98)</f>
        <v>8</v>
      </c>
      <c r="N98" s="14"/>
      <c r="O98" s="40"/>
    </row>
    <row r="99" customFormat="false" ht="12.8" hidden="false" customHeight="false" outlineLevel="0" collapsed="false">
      <c r="A99" s="7" t="s">
        <v>320</v>
      </c>
      <c r="B99" s="7" t="s">
        <v>321</v>
      </c>
      <c r="C99" s="26"/>
      <c r="D99" s="26"/>
      <c r="E99" s="26"/>
      <c r="F99" s="26"/>
      <c r="G99" s="26"/>
      <c r="H99" s="26" t="s">
        <v>322</v>
      </c>
      <c r="I99" s="26" t="s">
        <v>322</v>
      </c>
      <c r="J99" s="26"/>
      <c r="K99" s="26" t="s">
        <v>322</v>
      </c>
      <c r="L99" s="26"/>
      <c r="M99" s="10" t="n">
        <f aca="false">COUNTA(C99:L99)</f>
        <v>3</v>
      </c>
      <c r="N99" s="14"/>
      <c r="O99" s="40"/>
    </row>
    <row r="100" customFormat="false" ht="12.8" hidden="false" customHeight="false" outlineLevel="0" collapsed="false">
      <c r="A100" s="7" t="s">
        <v>323</v>
      </c>
      <c r="B100" s="7" t="s">
        <v>324</v>
      </c>
      <c r="C100" s="26"/>
      <c r="D100" s="26"/>
      <c r="E100" s="26" t="s">
        <v>1293</v>
      </c>
      <c r="F100" s="26"/>
      <c r="G100" s="26" t="s">
        <v>1295</v>
      </c>
      <c r="H100" s="26" t="s">
        <v>1293</v>
      </c>
      <c r="I100" s="26" t="s">
        <v>1293</v>
      </c>
      <c r="J100" s="26" t="s">
        <v>1293</v>
      </c>
      <c r="K100" s="26" t="s">
        <v>1293</v>
      </c>
      <c r="L100" s="26"/>
      <c r="M100" s="10" t="n">
        <f aca="false">COUNTA(C100:L100)</f>
        <v>6</v>
      </c>
      <c r="N100" s="14"/>
      <c r="O100" s="40"/>
    </row>
    <row r="101" customFormat="false" ht="12.8" hidden="false" customHeight="false" outlineLevel="0" collapsed="false">
      <c r="A101" s="7" t="s">
        <v>326</v>
      </c>
      <c r="B101" s="7" t="s">
        <v>327</v>
      </c>
      <c r="C101" s="26"/>
      <c r="D101" s="26" t="s">
        <v>1969</v>
      </c>
      <c r="E101" s="26" t="s">
        <v>1970</v>
      </c>
      <c r="F101" s="26" t="s">
        <v>1296</v>
      </c>
      <c r="G101" s="26" t="s">
        <v>1971</v>
      </c>
      <c r="H101" s="26" t="s">
        <v>1296</v>
      </c>
      <c r="I101" s="26" t="s">
        <v>328</v>
      </c>
      <c r="J101" s="26" t="s">
        <v>1972</v>
      </c>
      <c r="K101" s="26" t="s">
        <v>1296</v>
      </c>
      <c r="L101" s="26"/>
      <c r="M101" s="10" t="n">
        <f aca="false">COUNTA(C101:L101)</f>
        <v>8</v>
      </c>
      <c r="N101" s="14"/>
      <c r="O101" s="40"/>
    </row>
    <row r="102" customFormat="false" ht="12.8" hidden="false" customHeight="false" outlineLevel="0" collapsed="false">
      <c r="A102" s="7" t="s">
        <v>329</v>
      </c>
      <c r="B102" s="7" t="s">
        <v>330</v>
      </c>
      <c r="C102" s="26"/>
      <c r="D102" s="26" t="s">
        <v>1299</v>
      </c>
      <c r="E102" s="26" t="s">
        <v>1298</v>
      </c>
      <c r="F102" s="26" t="s">
        <v>1299</v>
      </c>
      <c r="G102" s="26" t="s">
        <v>1973</v>
      </c>
      <c r="H102" s="26" t="s">
        <v>1298</v>
      </c>
      <c r="I102" s="26" t="s">
        <v>1974</v>
      </c>
      <c r="J102" s="26" t="s">
        <v>1298</v>
      </c>
      <c r="K102" s="26" t="s">
        <v>1975</v>
      </c>
      <c r="L102" s="26"/>
      <c r="M102" s="10" t="n">
        <f aca="false">COUNTA(C102:L102)</f>
        <v>8</v>
      </c>
      <c r="N102" s="14"/>
      <c r="O102" s="40"/>
    </row>
    <row r="103" customFormat="false" ht="12.8" hidden="false" customHeight="false" outlineLevel="0" collapsed="false">
      <c r="A103" s="7" t="s">
        <v>332</v>
      </c>
      <c r="B103" s="7" t="s">
        <v>333</v>
      </c>
      <c r="C103" s="26"/>
      <c r="D103" s="26"/>
      <c r="E103" s="26"/>
      <c r="F103" s="26"/>
      <c r="G103" s="26" t="s">
        <v>334</v>
      </c>
      <c r="H103" s="26" t="s">
        <v>1300</v>
      </c>
      <c r="I103" s="26"/>
      <c r="J103" s="26" t="s">
        <v>1300</v>
      </c>
      <c r="K103" s="26" t="s">
        <v>1300</v>
      </c>
      <c r="L103" s="26"/>
      <c r="M103" s="10" t="n">
        <f aca="false">COUNTA(C103:L103)</f>
        <v>4</v>
      </c>
      <c r="N103" s="14"/>
      <c r="O103" s="40"/>
    </row>
    <row r="104" customFormat="false" ht="12.8" hidden="false" customHeight="false" outlineLevel="0" collapsed="false">
      <c r="A104" s="7" t="s">
        <v>335</v>
      </c>
      <c r="B104" s="7" t="s">
        <v>336</v>
      </c>
      <c r="C104" s="26" t="s">
        <v>1976</v>
      </c>
      <c r="D104" s="26" t="s">
        <v>1304</v>
      </c>
      <c r="E104" s="26" t="s">
        <v>1976</v>
      </c>
      <c r="F104" s="26" t="s">
        <v>1304</v>
      </c>
      <c r="G104" s="26" t="s">
        <v>1302</v>
      </c>
      <c r="H104" s="26" t="s">
        <v>1304</v>
      </c>
      <c r="I104" s="26" t="s">
        <v>1976</v>
      </c>
      <c r="J104" s="26" t="s">
        <v>1303</v>
      </c>
      <c r="K104" s="26" t="s">
        <v>1302</v>
      </c>
      <c r="L104" s="26"/>
      <c r="M104" s="10" t="n">
        <f aca="false">COUNTA(C104:L104)</f>
        <v>9</v>
      </c>
      <c r="N104" s="14"/>
      <c r="O104" s="40"/>
    </row>
    <row r="105" customFormat="false" ht="12.8" hidden="false" customHeight="false" outlineLevel="0" collapsed="false">
      <c r="A105" s="7" t="s">
        <v>338</v>
      </c>
      <c r="B105" s="7" t="s">
        <v>339</v>
      </c>
      <c r="C105" s="26"/>
      <c r="D105" s="26" t="s">
        <v>1977</v>
      </c>
      <c r="E105" s="26" t="s">
        <v>1978</v>
      </c>
      <c r="F105" s="26" t="s">
        <v>1306</v>
      </c>
      <c r="G105" s="26" t="s">
        <v>1979</v>
      </c>
      <c r="H105" s="26" t="s">
        <v>1980</v>
      </c>
      <c r="I105" s="26" t="s">
        <v>1981</v>
      </c>
      <c r="J105" s="26" t="s">
        <v>1982</v>
      </c>
      <c r="K105" s="26" t="s">
        <v>1307</v>
      </c>
      <c r="L105" s="26"/>
      <c r="M105" s="10" t="n">
        <f aca="false">COUNTA(C105:L105)</f>
        <v>8</v>
      </c>
      <c r="N105" s="14"/>
      <c r="O105" s="40"/>
    </row>
    <row r="106" customFormat="false" ht="12.8" hidden="false" customHeight="false" outlineLevel="0" collapsed="false">
      <c r="A106" s="7" t="s">
        <v>341</v>
      </c>
      <c r="B106" s="7" t="s">
        <v>342</v>
      </c>
      <c r="C106" s="26"/>
      <c r="D106" s="26"/>
      <c r="E106" s="26"/>
      <c r="F106" s="26"/>
      <c r="G106" s="26" t="s">
        <v>343</v>
      </c>
      <c r="H106" s="26" t="s">
        <v>343</v>
      </c>
      <c r="I106" s="26" t="s">
        <v>343</v>
      </c>
      <c r="J106" s="26" t="s">
        <v>1309</v>
      </c>
      <c r="K106" s="26"/>
      <c r="L106" s="26"/>
      <c r="M106" s="10" t="n">
        <f aca="false">COUNTA(C106:L106)</f>
        <v>4</v>
      </c>
      <c r="N106" s="14"/>
      <c r="O106" s="40"/>
    </row>
    <row r="107" customFormat="false" ht="12.8" hidden="false" customHeight="false" outlineLevel="0" collapsed="false">
      <c r="A107" s="7" t="s">
        <v>344</v>
      </c>
      <c r="B107" s="7" t="s">
        <v>345</v>
      </c>
      <c r="C107" s="26"/>
      <c r="D107" s="26"/>
      <c r="E107" s="26"/>
      <c r="F107" s="26"/>
      <c r="G107" s="26" t="s">
        <v>346</v>
      </c>
      <c r="H107" s="26" t="s">
        <v>346</v>
      </c>
      <c r="I107" s="26" t="s">
        <v>346</v>
      </c>
      <c r="J107" s="26" t="s">
        <v>346</v>
      </c>
      <c r="K107" s="26" t="s">
        <v>346</v>
      </c>
      <c r="L107" s="26"/>
      <c r="M107" s="10" t="n">
        <f aca="false">COUNTA(C107:L107)</f>
        <v>5</v>
      </c>
      <c r="N107" s="14"/>
      <c r="O107" s="40"/>
    </row>
    <row r="108" customFormat="false" ht="12.8" hidden="false" customHeight="false" outlineLevel="0" collapsed="false">
      <c r="A108" s="7" t="s">
        <v>347</v>
      </c>
      <c r="B108" s="7" t="s">
        <v>348</v>
      </c>
      <c r="C108" s="26"/>
      <c r="D108" s="26"/>
      <c r="E108" s="26"/>
      <c r="F108" s="26" t="s">
        <v>1983</v>
      </c>
      <c r="G108" s="26" t="s">
        <v>1310</v>
      </c>
      <c r="H108" s="26" t="s">
        <v>1984</v>
      </c>
      <c r="I108" s="26" t="s">
        <v>1311</v>
      </c>
      <c r="J108" s="26" t="s">
        <v>1985</v>
      </c>
      <c r="K108" s="26" t="s">
        <v>1311</v>
      </c>
      <c r="L108" s="26"/>
      <c r="M108" s="10" t="n">
        <f aca="false">COUNTA(C108:L108)</f>
        <v>6</v>
      </c>
      <c r="N108" s="14"/>
      <c r="O108" s="40"/>
    </row>
    <row r="109" customFormat="false" ht="12.8" hidden="false" customHeight="false" outlineLevel="0" collapsed="false">
      <c r="A109" s="7" t="s">
        <v>350</v>
      </c>
      <c r="B109" s="7" t="s">
        <v>351</v>
      </c>
      <c r="C109" s="26"/>
      <c r="D109" s="26"/>
      <c r="E109" s="26"/>
      <c r="F109" s="26" t="s">
        <v>1312</v>
      </c>
      <c r="G109" s="26" t="s">
        <v>352</v>
      </c>
      <c r="H109" s="26"/>
      <c r="I109" s="26" t="s">
        <v>1312</v>
      </c>
      <c r="J109" s="26" t="s">
        <v>1312</v>
      </c>
      <c r="K109" s="26"/>
      <c r="L109" s="26"/>
      <c r="M109" s="10" t="n">
        <f aca="false">COUNTA(C109:L109)</f>
        <v>4</v>
      </c>
      <c r="N109" s="14"/>
      <c r="O109" s="40"/>
    </row>
    <row r="110" customFormat="false" ht="12.8" hidden="false" customHeight="false" outlineLevel="0" collapsed="false">
      <c r="A110" s="7" t="s">
        <v>353</v>
      </c>
      <c r="B110" s="7" t="s">
        <v>354</v>
      </c>
      <c r="C110" s="26"/>
      <c r="D110" s="26" t="s">
        <v>1986</v>
      </c>
      <c r="E110" s="26" t="s">
        <v>1987</v>
      </c>
      <c r="F110" s="26" t="s">
        <v>1988</v>
      </c>
      <c r="G110" s="26" t="s">
        <v>1314</v>
      </c>
      <c r="H110" s="26" t="s">
        <v>1989</v>
      </c>
      <c r="I110" s="26" t="s">
        <v>1990</v>
      </c>
      <c r="J110" s="26" t="s">
        <v>1991</v>
      </c>
      <c r="K110" s="26" t="s">
        <v>1992</v>
      </c>
      <c r="L110" s="26"/>
      <c r="M110" s="10" t="n">
        <f aca="false">COUNTA(C110:L110)</f>
        <v>8</v>
      </c>
      <c r="N110" s="14"/>
      <c r="O110" s="40"/>
    </row>
    <row r="111" customFormat="false" ht="12.8" hidden="false" customHeight="false" outlineLevel="0" collapsed="false">
      <c r="A111" s="7" t="s">
        <v>356</v>
      </c>
      <c r="B111" s="7" t="s">
        <v>357</v>
      </c>
      <c r="C111" s="26"/>
      <c r="D111" s="26"/>
      <c r="E111" s="26"/>
      <c r="F111" s="26"/>
      <c r="G111" s="26" t="s">
        <v>358</v>
      </c>
      <c r="H111" s="26" t="s">
        <v>1993</v>
      </c>
      <c r="I111" s="26"/>
      <c r="J111" s="26" t="s">
        <v>1317</v>
      </c>
      <c r="K111" s="26"/>
      <c r="L111" s="26"/>
      <c r="M111" s="10" t="n">
        <f aca="false">COUNTA(C111:L111)</f>
        <v>3</v>
      </c>
      <c r="N111" s="14"/>
      <c r="O111" s="40"/>
    </row>
    <row r="112" customFormat="false" ht="12.8" hidden="false" customHeight="false" outlineLevel="0" collapsed="false">
      <c r="A112" s="7" t="s">
        <v>359</v>
      </c>
      <c r="B112" s="7" t="s">
        <v>360</v>
      </c>
      <c r="C112" s="26"/>
      <c r="D112" s="26"/>
      <c r="E112" s="26"/>
      <c r="F112" s="26" t="s">
        <v>1318</v>
      </c>
      <c r="G112" s="26" t="s">
        <v>1994</v>
      </c>
      <c r="H112" s="26" t="s">
        <v>1995</v>
      </c>
      <c r="I112" s="26" t="s">
        <v>361</v>
      </c>
      <c r="J112" s="26" t="s">
        <v>1996</v>
      </c>
      <c r="K112" s="26" t="s">
        <v>1994</v>
      </c>
      <c r="L112" s="26"/>
      <c r="M112" s="10" t="n">
        <f aca="false">COUNTA(C112:L112)</f>
        <v>6</v>
      </c>
      <c r="N112" s="14"/>
      <c r="O112" s="40"/>
    </row>
    <row r="113" customFormat="false" ht="12.8" hidden="false" customHeight="false" outlineLevel="0" collapsed="false">
      <c r="A113" s="7" t="s">
        <v>363</v>
      </c>
      <c r="B113" s="7" t="s">
        <v>364</v>
      </c>
      <c r="C113" s="26"/>
      <c r="D113" s="26" t="s">
        <v>1997</v>
      </c>
      <c r="E113" s="26" t="s">
        <v>1998</v>
      </c>
      <c r="F113" s="26" t="s">
        <v>1999</v>
      </c>
      <c r="G113" s="26" t="s">
        <v>1319</v>
      </c>
      <c r="H113" s="26" t="s">
        <v>2000</v>
      </c>
      <c r="I113" s="26" t="s">
        <v>1320</v>
      </c>
      <c r="J113" s="26" t="s">
        <v>2001</v>
      </c>
      <c r="K113" s="26" t="s">
        <v>1321</v>
      </c>
      <c r="L113" s="26"/>
      <c r="M113" s="10" t="n">
        <f aca="false">COUNTA(C113:L113)</f>
        <v>8</v>
      </c>
      <c r="N113" s="14"/>
      <c r="O113" s="40"/>
    </row>
    <row r="114" customFormat="false" ht="12.8" hidden="false" customHeight="false" outlineLevel="0" collapsed="false">
      <c r="A114" s="7" t="s">
        <v>366</v>
      </c>
      <c r="B114" s="7" t="s">
        <v>367</v>
      </c>
      <c r="C114" s="26"/>
      <c r="D114" s="26" t="s">
        <v>1322</v>
      </c>
      <c r="E114" s="26" t="s">
        <v>1322</v>
      </c>
      <c r="F114" s="26" t="s">
        <v>368</v>
      </c>
      <c r="G114" s="26" t="s">
        <v>1322</v>
      </c>
      <c r="H114" s="26" t="s">
        <v>1322</v>
      </c>
      <c r="I114" s="26" t="s">
        <v>1322</v>
      </c>
      <c r="J114" s="26" t="s">
        <v>1322</v>
      </c>
      <c r="K114" s="26" t="s">
        <v>1322</v>
      </c>
      <c r="L114" s="26"/>
      <c r="M114" s="10" t="n">
        <f aca="false">COUNTA(C114:L114)</f>
        <v>8</v>
      </c>
      <c r="N114" s="14"/>
      <c r="O114" s="40"/>
    </row>
    <row r="115" customFormat="false" ht="12.8" hidden="false" customHeight="false" outlineLevel="0" collapsed="false">
      <c r="A115" s="7" t="s">
        <v>257</v>
      </c>
      <c r="B115" s="7" t="s">
        <v>369</v>
      </c>
      <c r="C115" s="26"/>
      <c r="D115" s="26"/>
      <c r="E115" s="26"/>
      <c r="F115" s="26" t="s">
        <v>1323</v>
      </c>
      <c r="G115" s="26"/>
      <c r="H115" s="26" t="s">
        <v>2002</v>
      </c>
      <c r="I115" s="26" t="s">
        <v>370</v>
      </c>
      <c r="J115" s="26" t="s">
        <v>1324</v>
      </c>
      <c r="K115" s="26" t="s">
        <v>1324</v>
      </c>
      <c r="L115" s="26"/>
      <c r="M115" s="10" t="n">
        <f aca="false">COUNTA(C115:L115)</f>
        <v>5</v>
      </c>
      <c r="N115" s="14"/>
      <c r="O115" s="40"/>
    </row>
    <row r="116" customFormat="false" ht="12.8" hidden="false" customHeight="false" outlineLevel="0" collapsed="false">
      <c r="A116" s="7" t="s">
        <v>371</v>
      </c>
      <c r="B116" s="7" t="s">
        <v>372</v>
      </c>
      <c r="C116" s="26"/>
      <c r="D116" s="26" t="s">
        <v>2003</v>
      </c>
      <c r="E116" s="26" t="s">
        <v>1326</v>
      </c>
      <c r="F116" s="26" t="s">
        <v>2004</v>
      </c>
      <c r="G116" s="26" t="s">
        <v>1327</v>
      </c>
      <c r="H116" s="26" t="s">
        <v>2005</v>
      </c>
      <c r="I116" s="26" t="s">
        <v>1328</v>
      </c>
      <c r="J116" s="26" t="s">
        <v>2006</v>
      </c>
      <c r="K116" s="26" t="s">
        <v>2007</v>
      </c>
      <c r="L116" s="26"/>
      <c r="M116" s="10" t="n">
        <f aca="false">COUNTA(C116:L116)</f>
        <v>8</v>
      </c>
      <c r="N116" s="14"/>
      <c r="O116" s="40"/>
    </row>
    <row r="117" customFormat="false" ht="12.8" hidden="false" customHeight="false" outlineLevel="0" collapsed="false">
      <c r="A117" s="7" t="s">
        <v>374</v>
      </c>
      <c r="B117" s="7" t="s">
        <v>375</v>
      </c>
      <c r="C117" s="26" t="s">
        <v>2008</v>
      </c>
      <c r="D117" s="26" t="s">
        <v>2009</v>
      </c>
      <c r="E117" s="26" t="s">
        <v>2010</v>
      </c>
      <c r="F117" s="26" t="s">
        <v>2011</v>
      </c>
      <c r="G117" s="26" t="s">
        <v>1330</v>
      </c>
      <c r="H117" s="26" t="s">
        <v>2012</v>
      </c>
      <c r="I117" s="26" t="s">
        <v>1331</v>
      </c>
      <c r="J117" s="26" t="s">
        <v>2012</v>
      </c>
      <c r="K117" s="26" t="s">
        <v>2013</v>
      </c>
      <c r="L117" s="26" t="s">
        <v>2014</v>
      </c>
      <c r="M117" s="10" t="n">
        <f aca="false">COUNTA(C117:L117)</f>
        <v>10</v>
      </c>
      <c r="N117" s="14"/>
      <c r="O117" s="40"/>
    </row>
    <row r="118" customFormat="false" ht="12.8" hidden="false" customHeight="false" outlineLevel="0" collapsed="false">
      <c r="A118" s="7" t="s">
        <v>377</v>
      </c>
      <c r="B118" s="7" t="s">
        <v>378</v>
      </c>
      <c r="C118" s="26"/>
      <c r="D118" s="26"/>
      <c r="E118" s="26"/>
      <c r="F118" s="26"/>
      <c r="G118" s="26" t="s">
        <v>1333</v>
      </c>
      <c r="H118" s="26" t="s">
        <v>1333</v>
      </c>
      <c r="I118" s="26" t="s">
        <v>1333</v>
      </c>
      <c r="J118" s="26" t="s">
        <v>1333</v>
      </c>
      <c r="K118" s="26"/>
      <c r="L118" s="26"/>
      <c r="M118" s="10" t="n">
        <f aca="false">COUNTA(C118:L118)</f>
        <v>4</v>
      </c>
      <c r="N118" s="14"/>
      <c r="O118" s="40"/>
    </row>
    <row r="119" customFormat="false" ht="12.8" hidden="false" customHeight="false" outlineLevel="0" collapsed="false">
      <c r="A119" s="7" t="s">
        <v>381</v>
      </c>
      <c r="B119" s="7" t="s">
        <v>382</v>
      </c>
      <c r="C119" s="26"/>
      <c r="D119" s="26"/>
      <c r="E119" s="26"/>
      <c r="F119" s="26" t="s">
        <v>1335</v>
      </c>
      <c r="G119" s="26" t="s">
        <v>1334</v>
      </c>
      <c r="H119" s="26" t="s">
        <v>1334</v>
      </c>
      <c r="I119" s="26" t="s">
        <v>2015</v>
      </c>
      <c r="J119" s="26" t="s">
        <v>2016</v>
      </c>
      <c r="K119" s="26" t="s">
        <v>1335</v>
      </c>
      <c r="L119" s="26"/>
      <c r="M119" s="10" t="n">
        <f aca="false">COUNTA(C119:L119)</f>
        <v>6</v>
      </c>
      <c r="N119" s="14"/>
      <c r="O119" s="40"/>
    </row>
    <row r="120" customFormat="false" ht="12.8" hidden="false" customHeight="false" outlineLevel="0" collapsed="false">
      <c r="A120" s="7" t="s">
        <v>241</v>
      </c>
      <c r="B120" s="7" t="s">
        <v>386</v>
      </c>
      <c r="C120" s="26"/>
      <c r="D120" s="26"/>
      <c r="E120" s="26" t="s">
        <v>1338</v>
      </c>
      <c r="F120" s="26" t="s">
        <v>2017</v>
      </c>
      <c r="G120" s="26" t="s">
        <v>2017</v>
      </c>
      <c r="H120" s="26" t="s">
        <v>1340</v>
      </c>
      <c r="I120" s="26" t="s">
        <v>2017</v>
      </c>
      <c r="J120" s="26" t="s">
        <v>2018</v>
      </c>
      <c r="K120" s="26" t="s">
        <v>1339</v>
      </c>
      <c r="L120" s="26"/>
      <c r="M120" s="10" t="n">
        <f aca="false">COUNTA(C120:L120)</f>
        <v>7</v>
      </c>
      <c r="N120" s="14"/>
      <c r="O120" s="40"/>
    </row>
    <row r="121" customFormat="false" ht="12.8" hidden="false" customHeight="false" outlineLevel="0" collapsed="false">
      <c r="A121" s="7" t="s">
        <v>389</v>
      </c>
      <c r="B121" s="7" t="s">
        <v>390</v>
      </c>
      <c r="C121" s="26"/>
      <c r="D121" s="26"/>
      <c r="E121" s="26"/>
      <c r="F121" s="26"/>
      <c r="G121" s="26" t="s">
        <v>1341</v>
      </c>
      <c r="H121" s="26" t="s">
        <v>1341</v>
      </c>
      <c r="I121" s="26" t="s">
        <v>1341</v>
      </c>
      <c r="J121" s="26" t="s">
        <v>1341</v>
      </c>
      <c r="K121" s="26" t="s">
        <v>1341</v>
      </c>
      <c r="L121" s="26"/>
      <c r="M121" s="10" t="n">
        <f aca="false">COUNTA(C121:L121)</f>
        <v>5</v>
      </c>
      <c r="N121" s="14"/>
      <c r="O121" s="40"/>
    </row>
    <row r="122" customFormat="false" ht="12.8" hidden="false" customHeight="false" outlineLevel="0" collapsed="false">
      <c r="A122" s="7" t="s">
        <v>392</v>
      </c>
      <c r="B122" s="7" t="s">
        <v>393</v>
      </c>
      <c r="C122" s="26"/>
      <c r="D122" s="26" t="s">
        <v>2019</v>
      </c>
      <c r="E122" s="26"/>
      <c r="F122" s="26" t="s">
        <v>1345</v>
      </c>
      <c r="G122" s="26" t="s">
        <v>2020</v>
      </c>
      <c r="H122" s="26" t="s">
        <v>2021</v>
      </c>
      <c r="I122" s="26" t="s">
        <v>2022</v>
      </c>
      <c r="J122" s="26" t="s">
        <v>1343</v>
      </c>
      <c r="K122" s="26" t="s">
        <v>1344</v>
      </c>
      <c r="L122" s="26"/>
      <c r="M122" s="10" t="n">
        <f aca="false">COUNTA(C122:L122)</f>
        <v>7</v>
      </c>
      <c r="N122" s="14"/>
      <c r="O122" s="40"/>
    </row>
    <row r="123" customFormat="false" ht="12.8" hidden="false" customHeight="false" outlineLevel="0" collapsed="false">
      <c r="A123" s="7" t="s">
        <v>395</v>
      </c>
      <c r="B123" s="7" t="s">
        <v>396</v>
      </c>
      <c r="C123" s="26"/>
      <c r="D123" s="26"/>
      <c r="E123" s="26"/>
      <c r="F123" s="26"/>
      <c r="G123" s="26" t="s">
        <v>1347</v>
      </c>
      <c r="H123" s="26"/>
      <c r="I123" s="26" t="s">
        <v>1346</v>
      </c>
      <c r="J123" s="26" t="s">
        <v>397</v>
      </c>
      <c r="K123" s="26" t="s">
        <v>397</v>
      </c>
      <c r="L123" s="26"/>
      <c r="M123" s="10" t="n">
        <f aca="false">COUNTA(C123:L123)</f>
        <v>4</v>
      </c>
      <c r="N123" s="14"/>
      <c r="O123" s="40"/>
    </row>
    <row r="124" customFormat="false" ht="12.8" hidden="false" customHeight="false" outlineLevel="0" collapsed="false">
      <c r="A124" s="7" t="s">
        <v>403</v>
      </c>
      <c r="B124" s="7" t="s">
        <v>404</v>
      </c>
      <c r="C124" s="26"/>
      <c r="D124" s="26"/>
      <c r="E124" s="26"/>
      <c r="F124" s="26"/>
      <c r="G124" s="26" t="s">
        <v>1351</v>
      </c>
      <c r="H124" s="26" t="s">
        <v>1350</v>
      </c>
      <c r="I124" s="26" t="s">
        <v>405</v>
      </c>
      <c r="J124" s="26" t="s">
        <v>2023</v>
      </c>
      <c r="K124" s="26"/>
      <c r="L124" s="26"/>
      <c r="M124" s="10" t="n">
        <f aca="false">COUNTA(C124:L124)</f>
        <v>4</v>
      </c>
      <c r="N124" s="14"/>
      <c r="O124" s="40"/>
    </row>
    <row r="125" customFormat="false" ht="12.8" hidden="false" customHeight="false" outlineLevel="0" collapsed="false">
      <c r="A125" s="7" t="s">
        <v>406</v>
      </c>
      <c r="B125" s="7" t="s">
        <v>407</v>
      </c>
      <c r="C125" s="26"/>
      <c r="D125" s="26"/>
      <c r="E125" s="26"/>
      <c r="F125" s="26"/>
      <c r="G125" s="26"/>
      <c r="H125" s="26" t="s">
        <v>1352</v>
      </c>
      <c r="I125" s="26" t="s">
        <v>408</v>
      </c>
      <c r="J125" s="26"/>
      <c r="K125" s="26"/>
      <c r="L125" s="26"/>
      <c r="M125" s="10" t="n">
        <f aca="false">COUNTA(C125:L125)</f>
        <v>2</v>
      </c>
      <c r="N125" s="14"/>
      <c r="O125" s="40"/>
    </row>
    <row r="126" customFormat="false" ht="12.8" hidden="false" customHeight="false" outlineLevel="0" collapsed="false">
      <c r="A126" s="7" t="s">
        <v>409</v>
      </c>
      <c r="B126" s="7" t="s">
        <v>410</v>
      </c>
      <c r="C126" s="26"/>
      <c r="D126" s="26"/>
      <c r="E126" s="26"/>
      <c r="F126" s="26"/>
      <c r="G126" s="26" t="s">
        <v>411</v>
      </c>
      <c r="H126" s="26"/>
      <c r="I126" s="26" t="s">
        <v>411</v>
      </c>
      <c r="J126" s="26" t="s">
        <v>411</v>
      </c>
      <c r="K126" s="26"/>
      <c r="L126" s="26"/>
      <c r="M126" s="10" t="n">
        <f aca="false">COUNTA(C126:L126)</f>
        <v>3</v>
      </c>
      <c r="N126" s="14"/>
      <c r="O126" s="40"/>
    </row>
    <row r="127" customFormat="false" ht="12.8" hidden="false" customHeight="false" outlineLevel="0" collapsed="false">
      <c r="A127" s="7" t="s">
        <v>414</v>
      </c>
      <c r="B127" s="7" t="s">
        <v>415</v>
      </c>
      <c r="C127" s="26"/>
      <c r="D127" s="26"/>
      <c r="E127" s="26"/>
      <c r="F127" s="26" t="s">
        <v>2024</v>
      </c>
      <c r="G127" s="26" t="s">
        <v>1355</v>
      </c>
      <c r="H127" s="26" t="s">
        <v>2025</v>
      </c>
      <c r="I127" s="26" t="s">
        <v>1356</v>
      </c>
      <c r="J127" s="26" t="s">
        <v>2026</v>
      </c>
      <c r="K127" s="26" t="s">
        <v>2025</v>
      </c>
      <c r="L127" s="26"/>
      <c r="M127" s="10" t="n">
        <f aca="false">COUNTA(C127:L127)</f>
        <v>6</v>
      </c>
      <c r="N127" s="14"/>
      <c r="O127" s="40"/>
    </row>
    <row r="128" customFormat="false" ht="12.8" hidden="false" customHeight="false" outlineLevel="0" collapsed="false">
      <c r="A128" s="7" t="s">
        <v>417</v>
      </c>
      <c r="B128" s="7" t="s">
        <v>418</v>
      </c>
      <c r="C128" s="26"/>
      <c r="D128" s="26" t="s">
        <v>2027</v>
      </c>
      <c r="E128" s="26" t="s">
        <v>1358</v>
      </c>
      <c r="F128" s="26" t="s">
        <v>2028</v>
      </c>
      <c r="G128" s="26" t="s">
        <v>1360</v>
      </c>
      <c r="H128" s="26" t="s">
        <v>1358</v>
      </c>
      <c r="I128" s="26" t="s">
        <v>1359</v>
      </c>
      <c r="J128" s="26" t="s">
        <v>1358</v>
      </c>
      <c r="K128" s="26" t="s">
        <v>1358</v>
      </c>
      <c r="L128" s="26"/>
      <c r="M128" s="10" t="n">
        <f aca="false">COUNTA(C128:L128)</f>
        <v>8</v>
      </c>
      <c r="N128" s="14"/>
      <c r="O128" s="40"/>
    </row>
    <row r="129" customFormat="false" ht="12.8" hidden="false" customHeight="false" outlineLevel="0" collapsed="false">
      <c r="A129" s="7" t="s">
        <v>420</v>
      </c>
      <c r="B129" s="7" t="s">
        <v>421</v>
      </c>
      <c r="C129" s="26"/>
      <c r="D129" s="26" t="s">
        <v>2029</v>
      </c>
      <c r="E129" s="26" t="s">
        <v>2030</v>
      </c>
      <c r="F129" s="26" t="s">
        <v>2031</v>
      </c>
      <c r="G129" s="26" t="s">
        <v>1362</v>
      </c>
      <c r="H129" s="26" t="s">
        <v>2032</v>
      </c>
      <c r="I129" s="26" t="s">
        <v>422</v>
      </c>
      <c r="J129" s="26" t="s">
        <v>1362</v>
      </c>
      <c r="K129" s="26" t="s">
        <v>1362</v>
      </c>
      <c r="L129" s="26"/>
      <c r="M129" s="10" t="n">
        <f aca="false">COUNTA(C129:L129)</f>
        <v>8</v>
      </c>
      <c r="N129" s="14"/>
      <c r="O129" s="40"/>
    </row>
    <row r="130" customFormat="false" ht="12.8" hidden="false" customHeight="false" outlineLevel="0" collapsed="false">
      <c r="A130" s="7" t="s">
        <v>423</v>
      </c>
      <c r="B130" s="7" t="s">
        <v>424</v>
      </c>
      <c r="C130" s="26"/>
      <c r="D130" s="26" t="s">
        <v>2033</v>
      </c>
      <c r="E130" s="26" t="s">
        <v>2034</v>
      </c>
      <c r="F130" s="26" t="s">
        <v>2033</v>
      </c>
      <c r="G130" s="26" t="s">
        <v>1367</v>
      </c>
      <c r="H130" s="26" t="s">
        <v>2035</v>
      </c>
      <c r="I130" s="26" t="s">
        <v>1366</v>
      </c>
      <c r="J130" s="26" t="s">
        <v>2036</v>
      </c>
      <c r="K130" s="26" t="s">
        <v>2037</v>
      </c>
      <c r="L130" s="26"/>
      <c r="M130" s="10" t="n">
        <f aca="false">COUNTA(C130:L130)</f>
        <v>8</v>
      </c>
      <c r="N130" s="14"/>
      <c r="O130" s="40"/>
    </row>
    <row r="131" customFormat="false" ht="12.8" hidden="false" customHeight="false" outlineLevel="0" collapsed="false">
      <c r="A131" s="7" t="s">
        <v>426</v>
      </c>
      <c r="B131" s="7" t="s">
        <v>427</v>
      </c>
      <c r="C131" s="26"/>
      <c r="D131" s="26" t="s">
        <v>1368</v>
      </c>
      <c r="E131" s="26" t="s">
        <v>2038</v>
      </c>
      <c r="F131" s="26"/>
      <c r="G131" s="26" t="s">
        <v>1370</v>
      </c>
      <c r="H131" s="26" t="s">
        <v>1370</v>
      </c>
      <c r="I131" s="26" t="s">
        <v>1370</v>
      </c>
      <c r="J131" s="26" t="s">
        <v>1368</v>
      </c>
      <c r="K131" s="26" t="s">
        <v>1370</v>
      </c>
      <c r="L131" s="26"/>
      <c r="M131" s="10" t="n">
        <f aca="false">COUNTA(C131:L131)</f>
        <v>7</v>
      </c>
      <c r="N131" s="14"/>
      <c r="O131" s="40"/>
    </row>
    <row r="132" customFormat="false" ht="12.8" hidden="false" customHeight="false" outlineLevel="0" collapsed="false">
      <c r="A132" s="7" t="s">
        <v>429</v>
      </c>
      <c r="B132" s="7" t="s">
        <v>430</v>
      </c>
      <c r="C132" s="26"/>
      <c r="D132" s="26" t="s">
        <v>1371</v>
      </c>
      <c r="E132" s="26" t="s">
        <v>2039</v>
      </c>
      <c r="F132" s="26" t="s">
        <v>2040</v>
      </c>
      <c r="G132" s="26" t="s">
        <v>1372</v>
      </c>
      <c r="H132" s="26" t="s">
        <v>2040</v>
      </c>
      <c r="I132" s="26" t="s">
        <v>2041</v>
      </c>
      <c r="J132" s="26" t="s">
        <v>2040</v>
      </c>
      <c r="K132" s="26" t="s">
        <v>1372</v>
      </c>
      <c r="L132" s="26"/>
      <c r="M132" s="10" t="n">
        <f aca="false">COUNTA(C132:L132)</f>
        <v>8</v>
      </c>
      <c r="N132" s="14"/>
      <c r="O132" s="40"/>
    </row>
    <row r="133" customFormat="false" ht="12.8" hidden="false" customHeight="false" outlineLevel="0" collapsed="false">
      <c r="A133" s="7" t="s">
        <v>432</v>
      </c>
      <c r="B133" s="7" t="s">
        <v>433</v>
      </c>
      <c r="C133" s="26"/>
      <c r="D133" s="26"/>
      <c r="E133" s="26" t="s">
        <v>2042</v>
      </c>
      <c r="F133" s="26"/>
      <c r="G133" s="26" t="s">
        <v>1374</v>
      </c>
      <c r="H133" s="26" t="s">
        <v>2043</v>
      </c>
      <c r="I133" s="26" t="s">
        <v>1375</v>
      </c>
      <c r="J133" s="26" t="s">
        <v>2044</v>
      </c>
      <c r="K133" s="26" t="s">
        <v>2045</v>
      </c>
      <c r="L133" s="26"/>
      <c r="M133" s="10" t="n">
        <f aca="false">COUNTA(C133:L133)</f>
        <v>6</v>
      </c>
      <c r="N133" s="14"/>
      <c r="O133" s="40"/>
    </row>
    <row r="134" customFormat="false" ht="12.8" hidden="false" customHeight="false" outlineLevel="0" collapsed="false">
      <c r="A134" s="7" t="s">
        <v>435</v>
      </c>
      <c r="B134" s="7" t="s">
        <v>436</v>
      </c>
      <c r="C134" s="26"/>
      <c r="D134" s="26"/>
      <c r="E134" s="26"/>
      <c r="F134" s="26" t="s">
        <v>1376</v>
      </c>
      <c r="G134" s="26" t="s">
        <v>1376</v>
      </c>
      <c r="H134" s="26" t="s">
        <v>1376</v>
      </c>
      <c r="I134" s="26" t="s">
        <v>1377</v>
      </c>
      <c r="J134" s="26" t="s">
        <v>1377</v>
      </c>
      <c r="K134" s="26" t="s">
        <v>2046</v>
      </c>
      <c r="L134" s="26"/>
      <c r="M134" s="10" t="n">
        <f aca="false">COUNTA(C134:L134)</f>
        <v>6</v>
      </c>
      <c r="N134" s="14"/>
      <c r="O134" s="40"/>
    </row>
    <row r="135" customFormat="false" ht="12.8" hidden="false" customHeight="false" outlineLevel="0" collapsed="false">
      <c r="A135" s="7" t="s">
        <v>438</v>
      </c>
      <c r="B135" s="7" t="s">
        <v>439</v>
      </c>
      <c r="C135" s="26"/>
      <c r="D135" s="26"/>
      <c r="E135" s="26"/>
      <c r="F135" s="26" t="s">
        <v>1378</v>
      </c>
      <c r="G135" s="26"/>
      <c r="H135" s="26"/>
      <c r="I135" s="26" t="s">
        <v>1379</v>
      </c>
      <c r="J135" s="26" t="s">
        <v>1380</v>
      </c>
      <c r="K135" s="26" t="s">
        <v>1380</v>
      </c>
      <c r="L135" s="26"/>
      <c r="M135" s="10" t="n">
        <f aca="false">COUNTA(C135:L135)</f>
        <v>4</v>
      </c>
      <c r="N135" s="14"/>
      <c r="O135" s="40"/>
    </row>
    <row r="136" customFormat="false" ht="12.8" hidden="false" customHeight="false" outlineLevel="0" collapsed="false">
      <c r="A136" s="7" t="s">
        <v>441</v>
      </c>
      <c r="B136" s="7" t="s">
        <v>442</v>
      </c>
      <c r="C136" s="26"/>
      <c r="D136" s="26" t="s">
        <v>1382</v>
      </c>
      <c r="E136" s="26"/>
      <c r="F136" s="26" t="s">
        <v>2047</v>
      </c>
      <c r="G136" s="26" t="s">
        <v>2047</v>
      </c>
      <c r="H136" s="26" t="s">
        <v>1382</v>
      </c>
      <c r="I136" s="26" t="s">
        <v>1383</v>
      </c>
      <c r="J136" s="26" t="s">
        <v>1382</v>
      </c>
      <c r="K136" s="26"/>
      <c r="L136" s="26"/>
      <c r="M136" s="10" t="n">
        <f aca="false">COUNTA(C136:L136)</f>
        <v>6</v>
      </c>
      <c r="N136" s="14"/>
      <c r="O136" s="40"/>
    </row>
    <row r="137" customFormat="false" ht="12.8" hidden="false" customHeight="false" outlineLevel="0" collapsed="false">
      <c r="A137" s="7" t="s">
        <v>444</v>
      </c>
      <c r="B137" s="7" t="s">
        <v>445</v>
      </c>
      <c r="C137" s="26"/>
      <c r="D137" s="26"/>
      <c r="E137" s="26" t="s">
        <v>1384</v>
      </c>
      <c r="F137" s="26" t="s">
        <v>1385</v>
      </c>
      <c r="G137" s="26" t="s">
        <v>2048</v>
      </c>
      <c r="H137" s="26" t="s">
        <v>1384</v>
      </c>
      <c r="I137" s="26" t="s">
        <v>446</v>
      </c>
      <c r="J137" s="26" t="s">
        <v>1385</v>
      </c>
      <c r="K137" s="26" t="s">
        <v>1385</v>
      </c>
      <c r="L137" s="26"/>
      <c r="M137" s="10" t="n">
        <f aca="false">COUNTA(C137:L137)</f>
        <v>7</v>
      </c>
      <c r="N137" s="14"/>
      <c r="O137" s="40"/>
    </row>
    <row r="138" customFormat="false" ht="12.8" hidden="false" customHeight="false" outlineLevel="0" collapsed="false">
      <c r="A138" s="7" t="s">
        <v>447</v>
      </c>
      <c r="B138" s="7" t="s">
        <v>448</v>
      </c>
      <c r="C138" s="26"/>
      <c r="D138" s="26" t="s">
        <v>1386</v>
      </c>
      <c r="E138" s="26"/>
      <c r="F138" s="26"/>
      <c r="G138" s="26" t="s">
        <v>1387</v>
      </c>
      <c r="H138" s="26" t="s">
        <v>2049</v>
      </c>
      <c r="I138" s="26" t="s">
        <v>449</v>
      </c>
      <c r="J138" s="26" t="s">
        <v>1386</v>
      </c>
      <c r="K138" s="26" t="s">
        <v>1386</v>
      </c>
      <c r="L138" s="26"/>
      <c r="M138" s="10" t="n">
        <f aca="false">COUNTA(C138:L138)</f>
        <v>6</v>
      </c>
      <c r="N138" s="14"/>
      <c r="O138" s="40"/>
    </row>
    <row r="139" customFormat="false" ht="12.8" hidden="false" customHeight="false" outlineLevel="0" collapsed="false">
      <c r="A139" s="7" t="s">
        <v>450</v>
      </c>
      <c r="B139" s="7" t="s">
        <v>451</v>
      </c>
      <c r="C139" s="26" t="s">
        <v>2050</v>
      </c>
      <c r="D139" s="26" t="s">
        <v>1389</v>
      </c>
      <c r="E139" s="26" t="s">
        <v>2051</v>
      </c>
      <c r="F139" s="26" t="s">
        <v>2052</v>
      </c>
      <c r="G139" s="26" t="s">
        <v>1389</v>
      </c>
      <c r="H139" s="26" t="s">
        <v>1389</v>
      </c>
      <c r="I139" s="26" t="s">
        <v>1390</v>
      </c>
      <c r="J139" s="26" t="s">
        <v>2051</v>
      </c>
      <c r="K139" s="26" t="s">
        <v>1389</v>
      </c>
      <c r="L139" s="26"/>
      <c r="M139" s="10" t="n">
        <f aca="false">COUNTA(C139:L139)</f>
        <v>9</v>
      </c>
      <c r="N139" s="14"/>
      <c r="O139" s="40"/>
    </row>
    <row r="140" customFormat="false" ht="12.8" hidden="false" customHeight="false" outlineLevel="0" collapsed="false">
      <c r="A140" s="7" t="s">
        <v>453</v>
      </c>
      <c r="B140" s="7" t="s">
        <v>454</v>
      </c>
      <c r="C140" s="26"/>
      <c r="D140" s="26" t="s">
        <v>455</v>
      </c>
      <c r="E140" s="26" t="s">
        <v>455</v>
      </c>
      <c r="F140" s="26" t="s">
        <v>455</v>
      </c>
      <c r="G140" s="26"/>
      <c r="H140" s="26"/>
      <c r="I140" s="26"/>
      <c r="J140" s="26"/>
      <c r="K140" s="26"/>
      <c r="L140" s="26"/>
      <c r="M140" s="10" t="n">
        <f aca="false">COUNTA(C140:L140)</f>
        <v>3</v>
      </c>
      <c r="N140" s="14"/>
      <c r="O140" s="40"/>
    </row>
    <row r="141" customFormat="false" ht="12.8" hidden="false" customHeight="false" outlineLevel="0" collapsed="false">
      <c r="A141" s="7" t="s">
        <v>456</v>
      </c>
      <c r="B141" s="7" t="s">
        <v>457</v>
      </c>
      <c r="C141" s="26"/>
      <c r="D141" s="26" t="s">
        <v>2053</v>
      </c>
      <c r="E141" s="26" t="s">
        <v>2054</v>
      </c>
      <c r="F141" s="26" t="s">
        <v>2054</v>
      </c>
      <c r="G141" s="26" t="s">
        <v>1393</v>
      </c>
      <c r="H141" s="26" t="s">
        <v>2055</v>
      </c>
      <c r="I141" s="26" t="s">
        <v>458</v>
      </c>
      <c r="J141" s="26" t="s">
        <v>2056</v>
      </c>
      <c r="K141" s="26" t="s">
        <v>1395</v>
      </c>
      <c r="L141" s="26"/>
      <c r="M141" s="10" t="n">
        <f aca="false">COUNTA(C141:L141)</f>
        <v>8</v>
      </c>
      <c r="N141" s="14"/>
      <c r="O141" s="40"/>
    </row>
    <row r="142" customFormat="false" ht="12.8" hidden="false" customHeight="false" outlineLevel="0" collapsed="false">
      <c r="A142" s="7" t="s">
        <v>459</v>
      </c>
      <c r="B142" s="7" t="s">
        <v>460</v>
      </c>
      <c r="C142" s="26"/>
      <c r="D142" s="26"/>
      <c r="E142" s="26"/>
      <c r="F142" s="26"/>
      <c r="G142" s="26" t="s">
        <v>461</v>
      </c>
      <c r="H142" s="26" t="s">
        <v>1396</v>
      </c>
      <c r="I142" s="26" t="s">
        <v>2057</v>
      </c>
      <c r="J142" s="26"/>
      <c r="K142" s="26"/>
      <c r="L142" s="26"/>
      <c r="M142" s="10" t="n">
        <f aca="false">COUNTA(C142:L142)</f>
        <v>3</v>
      </c>
      <c r="N142" s="14"/>
      <c r="O142" s="40"/>
    </row>
    <row r="143" customFormat="false" ht="12.8" hidden="false" customHeight="false" outlineLevel="0" collapsed="false">
      <c r="A143" s="7" t="s">
        <v>462</v>
      </c>
      <c r="B143" s="7" t="s">
        <v>463</v>
      </c>
      <c r="C143" s="26"/>
      <c r="D143" s="26"/>
      <c r="E143" s="26" t="s">
        <v>1400</v>
      </c>
      <c r="F143" s="26" t="s">
        <v>2058</v>
      </c>
      <c r="G143" s="26" t="s">
        <v>1398</v>
      </c>
      <c r="H143" s="26" t="s">
        <v>2059</v>
      </c>
      <c r="I143" s="26" t="s">
        <v>2060</v>
      </c>
      <c r="J143" s="26" t="s">
        <v>2061</v>
      </c>
      <c r="K143" s="26" t="s">
        <v>2062</v>
      </c>
      <c r="L143" s="26"/>
      <c r="M143" s="10" t="n">
        <f aca="false">COUNTA(C143:L143)</f>
        <v>7</v>
      </c>
      <c r="N143" s="14"/>
      <c r="O143" s="40"/>
    </row>
    <row r="144" customFormat="false" ht="12.8" hidden="false" customHeight="false" outlineLevel="0" collapsed="false">
      <c r="A144" s="7" t="s">
        <v>465</v>
      </c>
      <c r="B144" s="7" t="s">
        <v>466</v>
      </c>
      <c r="C144" s="26"/>
      <c r="D144" s="26" t="s">
        <v>2063</v>
      </c>
      <c r="E144" s="26" t="s">
        <v>1401</v>
      </c>
      <c r="F144" s="26" t="s">
        <v>1401</v>
      </c>
      <c r="G144" s="26" t="s">
        <v>1401</v>
      </c>
      <c r="H144" s="26" t="s">
        <v>1401</v>
      </c>
      <c r="I144" s="26" t="s">
        <v>2064</v>
      </c>
      <c r="J144" s="26" t="s">
        <v>1402</v>
      </c>
      <c r="K144" s="26" t="s">
        <v>467</v>
      </c>
      <c r="L144" s="26"/>
      <c r="M144" s="10" t="n">
        <f aca="false">COUNTA(C144:L144)</f>
        <v>8</v>
      </c>
      <c r="N144" s="14"/>
      <c r="O144" s="40"/>
    </row>
    <row r="145" customFormat="false" ht="12.8" hidden="false" customHeight="false" outlineLevel="0" collapsed="false">
      <c r="A145" s="7" t="s">
        <v>469</v>
      </c>
      <c r="B145" s="7" t="s">
        <v>470</v>
      </c>
      <c r="C145" s="26"/>
      <c r="D145" s="26"/>
      <c r="E145" s="26"/>
      <c r="F145" s="26"/>
      <c r="G145" s="26" t="s">
        <v>1404</v>
      </c>
      <c r="H145" s="26" t="s">
        <v>2065</v>
      </c>
      <c r="I145" s="26" t="s">
        <v>1403</v>
      </c>
      <c r="J145" s="26" t="s">
        <v>1405</v>
      </c>
      <c r="K145" s="26" t="s">
        <v>2066</v>
      </c>
      <c r="L145" s="26"/>
      <c r="M145" s="10" t="n">
        <f aca="false">COUNTA(C145:L145)</f>
        <v>5</v>
      </c>
      <c r="N145" s="14"/>
      <c r="O145" s="40"/>
    </row>
    <row r="146" customFormat="false" ht="12.8" hidden="false" customHeight="false" outlineLevel="0" collapsed="false">
      <c r="A146" s="7" t="s">
        <v>472</v>
      </c>
      <c r="B146" s="7" t="s">
        <v>473</v>
      </c>
      <c r="C146" s="26"/>
      <c r="D146" s="26"/>
      <c r="E146" s="26" t="s">
        <v>1408</v>
      </c>
      <c r="F146" s="26"/>
      <c r="G146" s="26" t="s">
        <v>1406</v>
      </c>
      <c r="H146" s="26" t="s">
        <v>2067</v>
      </c>
      <c r="I146" s="26" t="s">
        <v>1407</v>
      </c>
      <c r="J146" s="26" t="s">
        <v>2067</v>
      </c>
      <c r="K146" s="26" t="s">
        <v>2068</v>
      </c>
      <c r="L146" s="26"/>
      <c r="M146" s="10" t="n">
        <f aca="false">COUNTA(C146:L146)</f>
        <v>6</v>
      </c>
      <c r="N146" s="14"/>
      <c r="O146" s="40"/>
    </row>
    <row r="147" customFormat="false" ht="12.8" hidden="false" customHeight="false" outlineLevel="0" collapsed="false">
      <c r="A147" s="7" t="s">
        <v>475</v>
      </c>
      <c r="B147" s="7" t="s">
        <v>476</v>
      </c>
      <c r="C147" s="26"/>
      <c r="D147" s="26"/>
      <c r="E147" s="26"/>
      <c r="F147" s="26" t="s">
        <v>1409</v>
      </c>
      <c r="G147" s="26" t="s">
        <v>1409</v>
      </c>
      <c r="H147" s="26"/>
      <c r="I147" s="26" t="s">
        <v>2069</v>
      </c>
      <c r="J147" s="26"/>
      <c r="K147" s="26" t="s">
        <v>477</v>
      </c>
      <c r="L147" s="26"/>
      <c r="M147" s="10" t="n">
        <f aca="false">COUNTA(C147:L147)</f>
        <v>4</v>
      </c>
      <c r="N147" s="14"/>
      <c r="O147" s="40"/>
    </row>
    <row r="148" customFormat="false" ht="12.8" hidden="false" customHeight="false" outlineLevel="0" collapsed="false">
      <c r="A148" s="7" t="s">
        <v>478</v>
      </c>
      <c r="B148" s="7" t="s">
        <v>479</v>
      </c>
      <c r="C148" s="26"/>
      <c r="D148" s="26"/>
      <c r="E148" s="26"/>
      <c r="F148" s="26"/>
      <c r="G148" s="26"/>
      <c r="H148" s="26"/>
      <c r="I148" s="26" t="s">
        <v>480</v>
      </c>
      <c r="J148" s="26"/>
      <c r="K148" s="26"/>
      <c r="L148" s="26"/>
      <c r="M148" s="10" t="n">
        <f aca="false">COUNTA(C148:L148)</f>
        <v>1</v>
      </c>
      <c r="N148" s="14"/>
      <c r="O148" s="40"/>
    </row>
    <row r="149" customFormat="false" ht="12.8" hidden="false" customHeight="false" outlineLevel="0" collapsed="false">
      <c r="A149" s="7" t="s">
        <v>481</v>
      </c>
      <c r="B149" s="7" t="s">
        <v>482</v>
      </c>
      <c r="C149" s="26" t="s">
        <v>2070</v>
      </c>
      <c r="D149" s="26" t="s">
        <v>2071</v>
      </c>
      <c r="E149" s="26" t="s">
        <v>2072</v>
      </c>
      <c r="F149" s="26" t="s">
        <v>2073</v>
      </c>
      <c r="G149" s="26" t="s">
        <v>2074</v>
      </c>
      <c r="H149" s="26" t="s">
        <v>2075</v>
      </c>
      <c r="I149" s="26" t="s">
        <v>2072</v>
      </c>
      <c r="J149" s="26" t="s">
        <v>2076</v>
      </c>
      <c r="K149" s="26" t="s">
        <v>1411</v>
      </c>
      <c r="L149" s="26" t="s">
        <v>2077</v>
      </c>
      <c r="M149" s="10" t="n">
        <f aca="false">COUNTA(C149:L149)</f>
        <v>10</v>
      </c>
      <c r="N149" s="14"/>
      <c r="O149" s="40"/>
    </row>
    <row r="150" customFormat="false" ht="12.8" hidden="false" customHeight="false" outlineLevel="0" collapsed="false">
      <c r="A150" s="7" t="s">
        <v>484</v>
      </c>
      <c r="B150" s="7" t="s">
        <v>485</v>
      </c>
      <c r="C150" s="26" t="s">
        <v>1415</v>
      </c>
      <c r="D150" s="26" t="s">
        <v>1415</v>
      </c>
      <c r="E150" s="26"/>
      <c r="F150" s="26" t="s">
        <v>1415</v>
      </c>
      <c r="G150" s="26" t="s">
        <v>1415</v>
      </c>
      <c r="H150" s="26" t="s">
        <v>1415</v>
      </c>
      <c r="I150" s="26" t="s">
        <v>1415</v>
      </c>
      <c r="J150" s="26" t="s">
        <v>1415</v>
      </c>
      <c r="K150" s="26" t="s">
        <v>1416</v>
      </c>
      <c r="L150" s="26"/>
      <c r="M150" s="10" t="n">
        <f aca="false">COUNTA(C150:L150)</f>
        <v>8</v>
      </c>
      <c r="N150" s="14"/>
      <c r="O150" s="40"/>
    </row>
    <row r="151" customFormat="false" ht="12.8" hidden="false" customHeight="false" outlineLevel="0" collapsed="false">
      <c r="A151" s="7" t="s">
        <v>487</v>
      </c>
      <c r="B151" s="7" t="s">
        <v>488</v>
      </c>
      <c r="C151" s="26"/>
      <c r="D151" s="26"/>
      <c r="E151" s="26"/>
      <c r="F151" s="26" t="s">
        <v>2078</v>
      </c>
      <c r="G151" s="26" t="s">
        <v>1418</v>
      </c>
      <c r="H151" s="26" t="s">
        <v>1418</v>
      </c>
      <c r="I151" s="26" t="s">
        <v>2079</v>
      </c>
      <c r="J151" s="26" t="s">
        <v>2080</v>
      </c>
      <c r="K151" s="26" t="s">
        <v>1418</v>
      </c>
      <c r="L151" s="26"/>
      <c r="M151" s="10" t="n">
        <f aca="false">COUNTA(C151:L151)</f>
        <v>6</v>
      </c>
      <c r="N151" s="14"/>
      <c r="O151" s="40"/>
    </row>
    <row r="152" customFormat="false" ht="12.8" hidden="false" customHeight="false" outlineLevel="0" collapsed="false">
      <c r="A152" s="7" t="s">
        <v>491</v>
      </c>
      <c r="B152" s="7" t="s">
        <v>492</v>
      </c>
      <c r="C152" s="26" t="s">
        <v>2081</v>
      </c>
      <c r="D152" s="26" t="s">
        <v>2082</v>
      </c>
      <c r="E152" s="26" t="s">
        <v>2083</v>
      </c>
      <c r="F152" s="26" t="s">
        <v>2084</v>
      </c>
      <c r="G152" s="26" t="s">
        <v>1421</v>
      </c>
      <c r="H152" s="26" t="s">
        <v>2085</v>
      </c>
      <c r="I152" s="26" t="s">
        <v>1422</v>
      </c>
      <c r="J152" s="26" t="s">
        <v>2086</v>
      </c>
      <c r="K152" s="26" t="s">
        <v>2087</v>
      </c>
      <c r="L152" s="26"/>
      <c r="M152" s="10" t="n">
        <f aca="false">COUNTA(C152:L152)</f>
        <v>9</v>
      </c>
      <c r="N152" s="14"/>
      <c r="O152" s="40"/>
    </row>
    <row r="153" customFormat="false" ht="12.8" hidden="false" customHeight="false" outlineLevel="0" collapsed="false">
      <c r="A153" s="7" t="s">
        <v>494</v>
      </c>
      <c r="B153" s="7" t="s">
        <v>495</v>
      </c>
      <c r="C153" s="26"/>
      <c r="D153" s="26"/>
      <c r="E153" s="26" t="s">
        <v>496</v>
      </c>
      <c r="F153" s="26"/>
      <c r="G153" s="26" t="s">
        <v>496</v>
      </c>
      <c r="H153" s="26" t="s">
        <v>496</v>
      </c>
      <c r="I153" s="26" t="s">
        <v>496</v>
      </c>
      <c r="J153" s="26" t="s">
        <v>496</v>
      </c>
      <c r="K153" s="26" t="s">
        <v>496</v>
      </c>
      <c r="L153" s="26"/>
      <c r="M153" s="10" t="n">
        <f aca="false">COUNTA(C153:L153)</f>
        <v>6</v>
      </c>
      <c r="N153" s="14"/>
      <c r="O153" s="40"/>
    </row>
    <row r="154" customFormat="false" ht="12.8" hidden="false" customHeight="false" outlineLevel="0" collapsed="false">
      <c r="A154" s="7" t="s">
        <v>497</v>
      </c>
      <c r="B154" s="7" t="s">
        <v>498</v>
      </c>
      <c r="C154" s="26"/>
      <c r="D154" s="26" t="s">
        <v>1424</v>
      </c>
      <c r="E154" s="26"/>
      <c r="F154" s="26" t="s">
        <v>2088</v>
      </c>
      <c r="G154" s="26" t="s">
        <v>2089</v>
      </c>
      <c r="H154" s="26" t="s">
        <v>1426</v>
      </c>
      <c r="I154" s="26" t="s">
        <v>1425</v>
      </c>
      <c r="J154" s="26" t="s">
        <v>1426</v>
      </c>
      <c r="K154" s="26" t="s">
        <v>2090</v>
      </c>
      <c r="L154" s="26"/>
      <c r="M154" s="10" t="n">
        <f aca="false">COUNTA(C154:L154)</f>
        <v>7</v>
      </c>
      <c r="N154" s="14"/>
      <c r="O154" s="40"/>
    </row>
    <row r="155" customFormat="false" ht="12.8" hidden="false" customHeight="false" outlineLevel="0" collapsed="false">
      <c r="A155" s="7" t="s">
        <v>500</v>
      </c>
      <c r="B155" s="7" t="s">
        <v>501</v>
      </c>
      <c r="C155" s="26"/>
      <c r="D155" s="26"/>
      <c r="E155" s="26"/>
      <c r="F155" s="26"/>
      <c r="G155" s="26" t="s">
        <v>502</v>
      </c>
      <c r="H155" s="26"/>
      <c r="I155" s="26"/>
      <c r="J155" s="26"/>
      <c r="K155" s="26"/>
      <c r="L155" s="26"/>
      <c r="M155" s="10" t="n">
        <f aca="false">COUNTA(C155:L155)</f>
        <v>1</v>
      </c>
      <c r="N155" s="14"/>
      <c r="O155" s="40"/>
    </row>
    <row r="156" customFormat="false" ht="12.8" hidden="false" customHeight="false" outlineLevel="0" collapsed="false">
      <c r="A156" s="7" t="s">
        <v>503</v>
      </c>
      <c r="B156" s="7" t="s">
        <v>504</v>
      </c>
      <c r="C156" s="26" t="s">
        <v>2091</v>
      </c>
      <c r="D156" s="26" t="s">
        <v>2092</v>
      </c>
      <c r="E156" s="26" t="s">
        <v>1429</v>
      </c>
      <c r="F156" s="26" t="s">
        <v>2091</v>
      </c>
      <c r="G156" s="26" t="s">
        <v>1428</v>
      </c>
      <c r="H156" s="26" t="s">
        <v>2093</v>
      </c>
      <c r="I156" s="26" t="s">
        <v>1429</v>
      </c>
      <c r="J156" s="26" t="s">
        <v>2094</v>
      </c>
      <c r="K156" s="26" t="s">
        <v>2093</v>
      </c>
      <c r="L156" s="26"/>
      <c r="M156" s="10" t="n">
        <f aca="false">COUNTA(C156:L156)</f>
        <v>9</v>
      </c>
      <c r="N156" s="14"/>
      <c r="O156" s="40"/>
    </row>
    <row r="157" customFormat="false" ht="12.8" hidden="false" customHeight="false" outlineLevel="0" collapsed="false">
      <c r="A157" s="7" t="s">
        <v>507</v>
      </c>
      <c r="B157" s="7" t="s">
        <v>508</v>
      </c>
      <c r="C157" s="26"/>
      <c r="D157" s="26" t="s">
        <v>2095</v>
      </c>
      <c r="E157" s="26" t="s">
        <v>2096</v>
      </c>
      <c r="F157" s="26" t="s">
        <v>2097</v>
      </c>
      <c r="G157" s="26" t="s">
        <v>509</v>
      </c>
      <c r="H157" s="26" t="s">
        <v>1432</v>
      </c>
      <c r="I157" s="26" t="s">
        <v>1432</v>
      </c>
      <c r="J157" s="26" t="s">
        <v>2098</v>
      </c>
      <c r="K157" s="26" t="s">
        <v>2099</v>
      </c>
      <c r="L157" s="26"/>
      <c r="M157" s="10" t="n">
        <f aca="false">COUNTA(C157:L157)</f>
        <v>8</v>
      </c>
      <c r="N157" s="14"/>
      <c r="O157" s="40"/>
    </row>
    <row r="158" customFormat="false" ht="12.8" hidden="false" customHeight="false" outlineLevel="0" collapsed="false">
      <c r="A158" s="7" t="s">
        <v>510</v>
      </c>
      <c r="B158" s="7" t="s">
        <v>511</v>
      </c>
      <c r="C158" s="26"/>
      <c r="D158" s="26"/>
      <c r="E158" s="26"/>
      <c r="F158" s="26"/>
      <c r="G158" s="26"/>
      <c r="H158" s="26"/>
      <c r="I158" s="26" t="s">
        <v>1433</v>
      </c>
      <c r="J158" s="26"/>
      <c r="K158" s="26" t="s">
        <v>2100</v>
      </c>
      <c r="L158" s="26"/>
      <c r="M158" s="10" t="n">
        <f aca="false">COUNTA(C158:L158)</f>
        <v>2</v>
      </c>
      <c r="N158" s="14"/>
      <c r="O158" s="40"/>
    </row>
    <row r="159" customFormat="false" ht="12.8" hidden="false" customHeight="false" outlineLevel="0" collapsed="false">
      <c r="A159" s="7" t="s">
        <v>513</v>
      </c>
      <c r="B159" s="7" t="s">
        <v>514</v>
      </c>
      <c r="C159" s="26"/>
      <c r="D159" s="26"/>
      <c r="E159" s="26"/>
      <c r="F159" s="26"/>
      <c r="G159" s="26" t="s">
        <v>515</v>
      </c>
      <c r="H159" s="26" t="s">
        <v>2101</v>
      </c>
      <c r="I159" s="26" t="s">
        <v>1434</v>
      </c>
      <c r="J159" s="26"/>
      <c r="K159" s="26" t="s">
        <v>2101</v>
      </c>
      <c r="L159" s="26"/>
      <c r="M159" s="10" t="n">
        <f aca="false">COUNTA(C159:L159)</f>
        <v>4</v>
      </c>
      <c r="N159" s="14"/>
      <c r="O159" s="40"/>
    </row>
    <row r="160" customFormat="false" ht="12.8" hidden="false" customHeight="false" outlineLevel="0" collapsed="false">
      <c r="A160" s="7" t="s">
        <v>516</v>
      </c>
      <c r="B160" s="7" t="s">
        <v>517</v>
      </c>
      <c r="C160" s="26"/>
      <c r="D160" s="26"/>
      <c r="E160" s="26"/>
      <c r="F160" s="26"/>
      <c r="G160" s="26" t="s">
        <v>518</v>
      </c>
      <c r="H160" s="26" t="s">
        <v>518</v>
      </c>
      <c r="I160" s="26" t="s">
        <v>518</v>
      </c>
      <c r="J160" s="26" t="s">
        <v>518</v>
      </c>
      <c r="K160" s="26"/>
      <c r="L160" s="26"/>
      <c r="M160" s="10" t="n">
        <f aca="false">COUNTA(C160:L160)</f>
        <v>4</v>
      </c>
      <c r="N160" s="14"/>
      <c r="O160" s="40"/>
    </row>
    <row r="161" customFormat="false" ht="12.8" hidden="false" customHeight="false" outlineLevel="0" collapsed="false">
      <c r="A161" s="7" t="s">
        <v>323</v>
      </c>
      <c r="B161" s="7" t="s">
        <v>519</v>
      </c>
      <c r="C161" s="26"/>
      <c r="D161" s="26"/>
      <c r="E161" s="26" t="s">
        <v>2102</v>
      </c>
      <c r="F161" s="26" t="s">
        <v>1435</v>
      </c>
      <c r="G161" s="26" t="s">
        <v>1435</v>
      </c>
      <c r="H161" s="26" t="s">
        <v>1435</v>
      </c>
      <c r="I161" s="26" t="s">
        <v>1435</v>
      </c>
      <c r="J161" s="26" t="s">
        <v>1435</v>
      </c>
      <c r="K161" s="26" t="s">
        <v>1435</v>
      </c>
      <c r="L161" s="26"/>
      <c r="M161" s="10" t="n">
        <f aca="false">COUNTA(C161:L161)</f>
        <v>7</v>
      </c>
      <c r="N161" s="14"/>
      <c r="O161" s="40"/>
    </row>
    <row r="162" customFormat="false" ht="12.8" hidden="false" customHeight="false" outlineLevel="0" collapsed="false">
      <c r="A162" s="7" t="s">
        <v>521</v>
      </c>
      <c r="B162" s="7" t="s">
        <v>522</v>
      </c>
      <c r="C162" s="26"/>
      <c r="D162" s="26"/>
      <c r="E162" s="26"/>
      <c r="F162" s="26"/>
      <c r="G162" s="26" t="s">
        <v>523</v>
      </c>
      <c r="H162" s="26" t="s">
        <v>2103</v>
      </c>
      <c r="I162" s="26" t="s">
        <v>2104</v>
      </c>
      <c r="J162" s="26" t="s">
        <v>2105</v>
      </c>
      <c r="K162" s="26" t="s">
        <v>2104</v>
      </c>
      <c r="L162" s="26"/>
      <c r="M162" s="10" t="n">
        <f aca="false">COUNTA(C162:L162)</f>
        <v>5</v>
      </c>
      <c r="N162" s="14"/>
      <c r="O162" s="40"/>
    </row>
    <row r="163" customFormat="false" ht="12.8" hidden="false" customHeight="false" outlineLevel="0" collapsed="false">
      <c r="A163" s="7" t="s">
        <v>526</v>
      </c>
      <c r="B163" s="7" t="s">
        <v>527</v>
      </c>
      <c r="C163" s="26"/>
      <c r="D163" s="26"/>
      <c r="E163" s="26"/>
      <c r="F163" s="26"/>
      <c r="G163" s="26" t="s">
        <v>1438</v>
      </c>
      <c r="H163" s="26" t="s">
        <v>1438</v>
      </c>
      <c r="I163" s="26" t="s">
        <v>528</v>
      </c>
      <c r="J163" s="26" t="s">
        <v>2106</v>
      </c>
      <c r="K163" s="26"/>
      <c r="L163" s="26"/>
      <c r="M163" s="10" t="n">
        <f aca="false">COUNTA(C163:L163)</f>
        <v>4</v>
      </c>
      <c r="N163" s="14"/>
      <c r="O163" s="40"/>
    </row>
    <row r="164" customFormat="false" ht="12.8" hidden="false" customHeight="false" outlineLevel="0" collapsed="false">
      <c r="A164" s="7" t="s">
        <v>529</v>
      </c>
      <c r="B164" s="7" t="s">
        <v>530</v>
      </c>
      <c r="C164" s="26"/>
      <c r="D164" s="26"/>
      <c r="E164" s="26" t="s">
        <v>1441</v>
      </c>
      <c r="F164" s="26" t="s">
        <v>2107</v>
      </c>
      <c r="G164" s="26" t="s">
        <v>1440</v>
      </c>
      <c r="H164" s="26" t="s">
        <v>1440</v>
      </c>
      <c r="I164" s="26" t="s">
        <v>531</v>
      </c>
      <c r="J164" s="26" t="s">
        <v>1441</v>
      </c>
      <c r="K164" s="26" t="s">
        <v>1440</v>
      </c>
      <c r="L164" s="26"/>
      <c r="M164" s="10" t="n">
        <f aca="false">COUNTA(C164:L164)</f>
        <v>7</v>
      </c>
      <c r="N164" s="14"/>
      <c r="O164" s="40"/>
    </row>
    <row r="165" customFormat="false" ht="12.8" hidden="false" customHeight="false" outlineLevel="0" collapsed="false">
      <c r="A165" s="7" t="s">
        <v>532</v>
      </c>
      <c r="B165" s="7" t="s">
        <v>533</v>
      </c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10" t="n">
        <f aca="false">COUNTA(C165:L165)</f>
        <v>0</v>
      </c>
      <c r="N165" s="14"/>
      <c r="O165" s="40"/>
    </row>
    <row r="166" customFormat="false" ht="12.8" hidden="false" customHeight="false" outlineLevel="0" collapsed="false">
      <c r="A166" s="7" t="s">
        <v>534</v>
      </c>
      <c r="B166" s="7" t="s">
        <v>535</v>
      </c>
      <c r="C166" s="26"/>
      <c r="D166" s="26"/>
      <c r="E166" s="26"/>
      <c r="F166" s="26" t="s">
        <v>536</v>
      </c>
      <c r="G166" s="26"/>
      <c r="H166" s="26"/>
      <c r="I166" s="26"/>
      <c r="J166" s="26"/>
      <c r="K166" s="26"/>
      <c r="L166" s="26"/>
      <c r="M166" s="10" t="n">
        <f aca="false">COUNTA(C166:L166)</f>
        <v>1</v>
      </c>
      <c r="N166" s="14"/>
      <c r="O166" s="40"/>
    </row>
    <row r="167" customFormat="false" ht="12.8" hidden="false" customHeight="false" outlineLevel="0" collapsed="false">
      <c r="A167" s="7" t="s">
        <v>537</v>
      </c>
      <c r="B167" s="7" t="s">
        <v>538</v>
      </c>
      <c r="C167" s="26"/>
      <c r="D167" s="26"/>
      <c r="E167" s="26" t="s">
        <v>2108</v>
      </c>
      <c r="F167" s="26" t="s">
        <v>2108</v>
      </c>
      <c r="G167" s="26" t="s">
        <v>2109</v>
      </c>
      <c r="H167" s="26" t="s">
        <v>2110</v>
      </c>
      <c r="I167" s="26" t="s">
        <v>539</v>
      </c>
      <c r="J167" s="26" t="s">
        <v>2108</v>
      </c>
      <c r="K167" s="26" t="s">
        <v>1443</v>
      </c>
      <c r="L167" s="26"/>
      <c r="M167" s="10" t="n">
        <f aca="false">COUNTA(C167:L167)</f>
        <v>7</v>
      </c>
      <c r="N167" s="14"/>
      <c r="O167" s="40"/>
    </row>
    <row r="168" customFormat="false" ht="12.8" hidden="false" customHeight="false" outlineLevel="0" collapsed="false">
      <c r="A168" s="7" t="s">
        <v>542</v>
      </c>
      <c r="B168" s="7" t="s">
        <v>543</v>
      </c>
      <c r="C168" s="26"/>
      <c r="D168" s="26"/>
      <c r="E168" s="26"/>
      <c r="F168" s="26"/>
      <c r="G168" s="26" t="s">
        <v>1445</v>
      </c>
      <c r="H168" s="26"/>
      <c r="I168" s="26"/>
      <c r="J168" s="26"/>
      <c r="K168" s="26"/>
      <c r="L168" s="26"/>
      <c r="M168" s="10" t="n">
        <f aca="false">COUNTA(C168:L168)</f>
        <v>1</v>
      </c>
      <c r="N168" s="14"/>
      <c r="O168" s="40"/>
    </row>
    <row r="169" customFormat="false" ht="12.8" hidden="false" customHeight="false" outlineLevel="0" collapsed="false">
      <c r="A169" s="7" t="s">
        <v>546</v>
      </c>
      <c r="B169" s="7" t="s">
        <v>547</v>
      </c>
      <c r="C169" s="26"/>
      <c r="D169" s="26"/>
      <c r="E169" s="26"/>
      <c r="F169" s="26"/>
      <c r="G169" s="26" t="s">
        <v>548</v>
      </c>
      <c r="H169" s="26" t="s">
        <v>2111</v>
      </c>
      <c r="I169" s="26" t="s">
        <v>1446</v>
      </c>
      <c r="J169" s="26" t="s">
        <v>2112</v>
      </c>
      <c r="K169" s="26" t="s">
        <v>2113</v>
      </c>
      <c r="L169" s="26"/>
      <c r="M169" s="10" t="n">
        <f aca="false">COUNTA(C169:L169)</f>
        <v>5</v>
      </c>
      <c r="N169" s="14"/>
      <c r="O169" s="40"/>
    </row>
    <row r="170" customFormat="false" ht="12.8" hidden="false" customHeight="false" outlineLevel="0" collapsed="false">
      <c r="A170" s="7" t="s">
        <v>550</v>
      </c>
      <c r="B170" s="7" t="s">
        <v>551</v>
      </c>
      <c r="C170" s="26"/>
      <c r="D170" s="26"/>
      <c r="E170" s="26"/>
      <c r="F170" s="26"/>
      <c r="G170" s="26" t="s">
        <v>552</v>
      </c>
      <c r="H170" s="26"/>
      <c r="I170" s="26"/>
      <c r="J170" s="26"/>
      <c r="K170" s="26"/>
      <c r="L170" s="26"/>
      <c r="M170" s="10" t="n">
        <f aca="false">COUNTA(C170:L170)</f>
        <v>1</v>
      </c>
      <c r="N170" s="14"/>
      <c r="O170" s="40"/>
    </row>
    <row r="171" customFormat="false" ht="12.8" hidden="false" customHeight="false" outlineLevel="0" collapsed="false">
      <c r="A171" s="7" t="s">
        <v>553</v>
      </c>
      <c r="B171" s="7" t="s">
        <v>554</v>
      </c>
      <c r="C171" s="26"/>
      <c r="D171" s="26"/>
      <c r="E171" s="26" t="s">
        <v>2114</v>
      </c>
      <c r="F171" s="26" t="s">
        <v>2114</v>
      </c>
      <c r="G171" s="26" t="s">
        <v>555</v>
      </c>
      <c r="H171" s="26" t="s">
        <v>555</v>
      </c>
      <c r="I171" s="26" t="s">
        <v>555</v>
      </c>
      <c r="J171" s="26"/>
      <c r="K171" s="26"/>
      <c r="L171" s="26"/>
      <c r="M171" s="10" t="n">
        <f aca="false">COUNTA(C171:L171)</f>
        <v>5</v>
      </c>
      <c r="N171" s="14"/>
      <c r="O171" s="40"/>
    </row>
    <row r="172" customFormat="false" ht="12.8" hidden="false" customHeight="false" outlineLevel="0" collapsed="false">
      <c r="A172" s="7" t="s">
        <v>556</v>
      </c>
      <c r="B172" s="7" t="s">
        <v>557</v>
      </c>
      <c r="C172" s="26"/>
      <c r="D172" s="26"/>
      <c r="E172" s="26"/>
      <c r="F172" s="26"/>
      <c r="G172" s="26" t="s">
        <v>1447</v>
      </c>
      <c r="H172" s="26" t="s">
        <v>1447</v>
      </c>
      <c r="I172" s="26" t="s">
        <v>1448</v>
      </c>
      <c r="J172" s="26"/>
      <c r="K172" s="26" t="s">
        <v>1447</v>
      </c>
      <c r="L172" s="26"/>
      <c r="M172" s="10" t="n">
        <f aca="false">COUNTA(C172:L172)</f>
        <v>4</v>
      </c>
      <c r="N172" s="14"/>
      <c r="O172" s="40"/>
    </row>
    <row r="173" customFormat="false" ht="12.8" hidden="false" customHeight="false" outlineLevel="0" collapsed="false">
      <c r="A173" s="7" t="s">
        <v>559</v>
      </c>
      <c r="B173" s="7" t="s">
        <v>560</v>
      </c>
      <c r="C173" s="26"/>
      <c r="D173" s="26" t="s">
        <v>2115</v>
      </c>
      <c r="E173" s="26" t="s">
        <v>2116</v>
      </c>
      <c r="F173" s="26" t="s">
        <v>2117</v>
      </c>
      <c r="G173" s="26" t="s">
        <v>1450</v>
      </c>
      <c r="H173" s="26" t="s">
        <v>2118</v>
      </c>
      <c r="I173" s="26" t="s">
        <v>1449</v>
      </c>
      <c r="J173" s="26" t="s">
        <v>2119</v>
      </c>
      <c r="K173" s="26" t="s">
        <v>1449</v>
      </c>
      <c r="L173" s="26"/>
      <c r="M173" s="10" t="n">
        <f aca="false">COUNTA(C173:L173)</f>
        <v>8</v>
      </c>
      <c r="N173" s="14"/>
      <c r="O173" s="40"/>
    </row>
    <row r="174" customFormat="false" ht="12.8" hidden="false" customHeight="false" outlineLevel="0" collapsed="false">
      <c r="A174" s="7" t="s">
        <v>562</v>
      </c>
      <c r="B174" s="7" t="s">
        <v>563</v>
      </c>
      <c r="C174" s="26"/>
      <c r="D174" s="26"/>
      <c r="E174" s="26"/>
      <c r="F174" s="26"/>
      <c r="G174" s="26" t="s">
        <v>2120</v>
      </c>
      <c r="H174" s="26" t="s">
        <v>2120</v>
      </c>
      <c r="I174" s="26" t="s">
        <v>1451</v>
      </c>
      <c r="J174" s="26" t="s">
        <v>2120</v>
      </c>
      <c r="K174" s="26" t="s">
        <v>1451</v>
      </c>
      <c r="L174" s="26"/>
      <c r="M174" s="10" t="n">
        <f aca="false">COUNTA(C174:L174)</f>
        <v>5</v>
      </c>
      <c r="N174" s="14"/>
      <c r="O174" s="40"/>
    </row>
    <row r="175" customFormat="false" ht="12.8" hidden="false" customHeight="false" outlineLevel="0" collapsed="false">
      <c r="A175" s="7" t="s">
        <v>565</v>
      </c>
      <c r="B175" s="7" t="s">
        <v>566</v>
      </c>
      <c r="C175" s="26"/>
      <c r="D175" s="26"/>
      <c r="E175" s="26" t="s">
        <v>1453</v>
      </c>
      <c r="F175" s="26" t="s">
        <v>2121</v>
      </c>
      <c r="G175" s="26" t="s">
        <v>2122</v>
      </c>
      <c r="H175" s="26" t="s">
        <v>2121</v>
      </c>
      <c r="I175" s="26" t="s">
        <v>2121</v>
      </c>
      <c r="J175" s="26" t="s">
        <v>1453</v>
      </c>
      <c r="K175" s="26" t="s">
        <v>2123</v>
      </c>
      <c r="L175" s="26"/>
      <c r="M175" s="10" t="n">
        <f aca="false">COUNTA(C175:L175)</f>
        <v>7</v>
      </c>
      <c r="N175" s="14"/>
      <c r="O175" s="40"/>
    </row>
    <row r="176" customFormat="false" ht="12.8" hidden="false" customHeight="false" outlineLevel="0" collapsed="false">
      <c r="A176" s="7" t="s">
        <v>568</v>
      </c>
      <c r="B176" s="7" t="s">
        <v>569</v>
      </c>
      <c r="C176" s="26"/>
      <c r="D176" s="26"/>
      <c r="E176" s="26" t="s">
        <v>2124</v>
      </c>
      <c r="F176" s="26" t="s">
        <v>1454</v>
      </c>
      <c r="G176" s="26" t="s">
        <v>2125</v>
      </c>
      <c r="H176" s="26" t="s">
        <v>2126</v>
      </c>
      <c r="I176" s="26" t="s">
        <v>570</v>
      </c>
      <c r="J176" s="26" t="s">
        <v>2126</v>
      </c>
      <c r="K176" s="26" t="s">
        <v>2127</v>
      </c>
      <c r="L176" s="26"/>
      <c r="M176" s="10" t="n">
        <f aca="false">COUNTA(C176:L176)</f>
        <v>7</v>
      </c>
      <c r="N176" s="14"/>
      <c r="O176" s="40"/>
    </row>
    <row r="177" customFormat="false" ht="12.8" hidden="false" customHeight="false" outlineLevel="0" collapsed="false">
      <c r="A177" s="7" t="s">
        <v>571</v>
      </c>
      <c r="B177" s="7" t="s">
        <v>572</v>
      </c>
      <c r="C177" s="26"/>
      <c r="D177" s="26"/>
      <c r="E177" s="26"/>
      <c r="F177" s="26"/>
      <c r="G177" s="26" t="s">
        <v>573</v>
      </c>
      <c r="H177" s="26"/>
      <c r="I177" s="26"/>
      <c r="J177" s="26"/>
      <c r="K177" s="26"/>
      <c r="L177" s="26"/>
      <c r="M177" s="10" t="n">
        <f aca="false">COUNTA(C177:L177)</f>
        <v>1</v>
      </c>
      <c r="N177" s="14"/>
      <c r="O177" s="40"/>
    </row>
    <row r="178" customFormat="false" ht="12.8" hidden="false" customHeight="false" outlineLevel="0" collapsed="false">
      <c r="A178" s="7" t="s">
        <v>574</v>
      </c>
      <c r="B178" s="7" t="s">
        <v>575</v>
      </c>
      <c r="C178" s="26"/>
      <c r="D178" s="26"/>
      <c r="E178" s="26"/>
      <c r="F178" s="26" t="s">
        <v>2128</v>
      </c>
      <c r="G178" s="26" t="s">
        <v>2129</v>
      </c>
      <c r="H178" s="26" t="s">
        <v>576</v>
      </c>
      <c r="I178" s="26" t="s">
        <v>2130</v>
      </c>
      <c r="J178" s="26" t="s">
        <v>2131</v>
      </c>
      <c r="K178" s="26" t="s">
        <v>1456</v>
      </c>
      <c r="L178" s="26"/>
      <c r="M178" s="10" t="n">
        <f aca="false">COUNTA(C178:L178)</f>
        <v>6</v>
      </c>
      <c r="N178" s="14"/>
      <c r="O178" s="40"/>
    </row>
    <row r="179" customFormat="false" ht="12.8" hidden="false" customHeight="false" outlineLevel="0" collapsed="false">
      <c r="A179" s="7" t="s">
        <v>577</v>
      </c>
      <c r="B179" s="7" t="s">
        <v>578</v>
      </c>
      <c r="C179" s="26"/>
      <c r="D179" s="26" t="s">
        <v>2132</v>
      </c>
      <c r="E179" s="26" t="s">
        <v>2133</v>
      </c>
      <c r="F179" s="26" t="s">
        <v>1458</v>
      </c>
      <c r="G179" s="26" t="s">
        <v>1458</v>
      </c>
      <c r="H179" s="26" t="s">
        <v>1460</v>
      </c>
      <c r="I179" s="26" t="s">
        <v>2134</v>
      </c>
      <c r="J179" s="26" t="s">
        <v>2135</v>
      </c>
      <c r="K179" s="26" t="s">
        <v>1459</v>
      </c>
      <c r="L179" s="26"/>
      <c r="M179" s="10" t="n">
        <f aca="false">COUNTA(C179:L179)</f>
        <v>8</v>
      </c>
      <c r="N179" s="14"/>
      <c r="O179" s="40"/>
    </row>
    <row r="180" customFormat="false" ht="12.8" hidden="false" customHeight="false" outlineLevel="0" collapsed="false">
      <c r="A180" s="7" t="s">
        <v>580</v>
      </c>
      <c r="B180" s="7" t="s">
        <v>581</v>
      </c>
      <c r="C180" s="26"/>
      <c r="D180" s="26" t="s">
        <v>1461</v>
      </c>
      <c r="E180" s="26"/>
      <c r="F180" s="26" t="s">
        <v>582</v>
      </c>
      <c r="G180" s="26" t="s">
        <v>1461</v>
      </c>
      <c r="H180" s="26" t="s">
        <v>1461</v>
      </c>
      <c r="I180" s="26" t="s">
        <v>1461</v>
      </c>
      <c r="J180" s="26" t="s">
        <v>1461</v>
      </c>
      <c r="K180" s="26" t="s">
        <v>1461</v>
      </c>
      <c r="L180" s="26"/>
      <c r="M180" s="10" t="n">
        <f aca="false">COUNTA(C180:L180)</f>
        <v>7</v>
      </c>
      <c r="N180" s="14"/>
      <c r="O180" s="40"/>
    </row>
    <row r="181" customFormat="false" ht="12.8" hidden="false" customHeight="false" outlineLevel="0" collapsed="false">
      <c r="A181" s="7" t="s">
        <v>583</v>
      </c>
      <c r="B181" s="7" t="s">
        <v>584</v>
      </c>
      <c r="C181" s="26"/>
      <c r="D181" s="26" t="s">
        <v>1464</v>
      </c>
      <c r="E181" s="26" t="s">
        <v>1464</v>
      </c>
      <c r="F181" s="26"/>
      <c r="G181" s="26" t="s">
        <v>1464</v>
      </c>
      <c r="H181" s="26" t="s">
        <v>1462</v>
      </c>
      <c r="I181" s="26" t="s">
        <v>1464</v>
      </c>
      <c r="J181" s="26" t="s">
        <v>1463</v>
      </c>
      <c r="K181" s="26" t="s">
        <v>1464</v>
      </c>
      <c r="L181" s="26"/>
      <c r="M181" s="10" t="n">
        <f aca="false">COUNTA(C181:L181)</f>
        <v>7</v>
      </c>
      <c r="N181" s="14"/>
      <c r="O181" s="40"/>
    </row>
    <row r="182" customFormat="false" ht="12.8" hidden="false" customHeight="false" outlineLevel="0" collapsed="false">
      <c r="A182" s="7" t="s">
        <v>586</v>
      </c>
      <c r="B182" s="7" t="s">
        <v>587</v>
      </c>
      <c r="C182" s="26"/>
      <c r="D182" s="26"/>
      <c r="E182" s="26"/>
      <c r="F182" s="26"/>
      <c r="G182" s="26"/>
      <c r="H182" s="26"/>
      <c r="I182" s="26" t="s">
        <v>588</v>
      </c>
      <c r="J182" s="26"/>
      <c r="K182" s="26"/>
      <c r="L182" s="26"/>
      <c r="M182" s="10" t="n">
        <f aca="false">COUNTA(C182:L182)</f>
        <v>1</v>
      </c>
      <c r="N182" s="14"/>
      <c r="O182" s="40"/>
    </row>
    <row r="183" customFormat="false" ht="12.8" hidden="false" customHeight="false" outlineLevel="0" collapsed="false">
      <c r="A183" s="7" t="s">
        <v>453</v>
      </c>
      <c r="B183" s="7" t="s">
        <v>589</v>
      </c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10" t="n">
        <f aca="false">COUNTA(C183:L183)</f>
        <v>0</v>
      </c>
      <c r="N183" s="14"/>
      <c r="O183" s="40"/>
    </row>
    <row r="184" customFormat="false" ht="12.8" hidden="false" customHeight="false" outlineLevel="0" collapsed="false">
      <c r="A184" s="7" t="s">
        <v>590</v>
      </c>
      <c r="B184" s="7" t="s">
        <v>591</v>
      </c>
      <c r="C184" s="26"/>
      <c r="D184" s="26"/>
      <c r="E184" s="26"/>
      <c r="F184" s="26" t="s">
        <v>2136</v>
      </c>
      <c r="G184" s="26" t="s">
        <v>592</v>
      </c>
      <c r="H184" s="26" t="s">
        <v>592</v>
      </c>
      <c r="I184" s="26" t="s">
        <v>1465</v>
      </c>
      <c r="J184" s="26" t="s">
        <v>2137</v>
      </c>
      <c r="K184" s="26" t="s">
        <v>592</v>
      </c>
      <c r="L184" s="26"/>
      <c r="M184" s="10" t="n">
        <f aca="false">COUNTA(C184:L184)</f>
        <v>6</v>
      </c>
      <c r="N184" s="14"/>
      <c r="O184" s="40"/>
    </row>
    <row r="185" customFormat="false" ht="12.8" hidden="false" customHeight="false" outlineLevel="0" collapsed="false">
      <c r="A185" s="7" t="s">
        <v>593</v>
      </c>
      <c r="B185" s="7" t="s">
        <v>594</v>
      </c>
      <c r="C185" s="26"/>
      <c r="D185" s="26" t="s">
        <v>2138</v>
      </c>
      <c r="E185" s="26" t="s">
        <v>1466</v>
      </c>
      <c r="F185" s="26" t="s">
        <v>2139</v>
      </c>
      <c r="G185" s="26" t="s">
        <v>2140</v>
      </c>
      <c r="H185" s="26" t="s">
        <v>2141</v>
      </c>
      <c r="I185" s="26" t="s">
        <v>1466</v>
      </c>
      <c r="J185" s="26" t="s">
        <v>2142</v>
      </c>
      <c r="K185" s="26" t="s">
        <v>1467</v>
      </c>
      <c r="L185" s="26"/>
      <c r="M185" s="10" t="n">
        <f aca="false">COUNTA(C185:L185)</f>
        <v>8</v>
      </c>
      <c r="N185" s="14"/>
      <c r="O185" s="40"/>
    </row>
    <row r="186" customFormat="false" ht="12.8" hidden="false" customHeight="false" outlineLevel="0" collapsed="false">
      <c r="A186" s="7" t="s">
        <v>596</v>
      </c>
      <c r="B186" s="7" t="s">
        <v>597</v>
      </c>
      <c r="C186" s="26"/>
      <c r="D186" s="26"/>
      <c r="E186" s="26" t="s">
        <v>2143</v>
      </c>
      <c r="F186" s="26"/>
      <c r="G186" s="26" t="s">
        <v>1468</v>
      </c>
      <c r="H186" s="26" t="s">
        <v>2143</v>
      </c>
      <c r="I186" s="26" t="s">
        <v>2143</v>
      </c>
      <c r="J186" s="26" t="s">
        <v>2144</v>
      </c>
      <c r="K186" s="26" t="s">
        <v>2145</v>
      </c>
      <c r="L186" s="26"/>
      <c r="M186" s="10" t="n">
        <f aca="false">COUNTA(C186:L186)</f>
        <v>6</v>
      </c>
      <c r="N186" s="14"/>
      <c r="O186" s="40"/>
    </row>
    <row r="187" customFormat="false" ht="12.8" hidden="false" customHeight="false" outlineLevel="0" collapsed="false">
      <c r="A187" s="7" t="s">
        <v>600</v>
      </c>
      <c r="B187" s="7" t="s">
        <v>601</v>
      </c>
      <c r="C187" s="26"/>
      <c r="D187" s="26"/>
      <c r="E187" s="26"/>
      <c r="F187" s="26"/>
      <c r="G187" s="26" t="s">
        <v>602</v>
      </c>
      <c r="H187" s="26" t="s">
        <v>1470</v>
      </c>
      <c r="I187" s="26"/>
      <c r="J187" s="26"/>
      <c r="K187" s="26"/>
      <c r="L187" s="26"/>
      <c r="M187" s="10" t="n">
        <f aca="false">COUNTA(C187:L187)</f>
        <v>2</v>
      </c>
      <c r="N187" s="14"/>
      <c r="O187" s="40"/>
    </row>
    <row r="188" customFormat="false" ht="12.8" hidden="false" customHeight="false" outlineLevel="0" collapsed="false">
      <c r="A188" s="7" t="s">
        <v>603</v>
      </c>
      <c r="B188" s="7" t="s">
        <v>604</v>
      </c>
      <c r="C188" s="26"/>
      <c r="D188" s="26"/>
      <c r="E188" s="26"/>
      <c r="F188" s="26" t="s">
        <v>2146</v>
      </c>
      <c r="G188" s="26" t="s">
        <v>605</v>
      </c>
      <c r="H188" s="26" t="s">
        <v>605</v>
      </c>
      <c r="I188" s="26" t="s">
        <v>605</v>
      </c>
      <c r="J188" s="26" t="s">
        <v>2146</v>
      </c>
      <c r="K188" s="26" t="s">
        <v>605</v>
      </c>
      <c r="L188" s="26"/>
      <c r="M188" s="10" t="n">
        <f aca="false">COUNTA(C188:L188)</f>
        <v>6</v>
      </c>
      <c r="N188" s="14"/>
      <c r="O188" s="40"/>
    </row>
    <row r="189" customFormat="false" ht="12.8" hidden="false" customHeight="false" outlineLevel="0" collapsed="false">
      <c r="A189" s="7" t="s">
        <v>606</v>
      </c>
      <c r="B189" s="7" t="s">
        <v>607</v>
      </c>
      <c r="C189" s="26"/>
      <c r="D189" s="26"/>
      <c r="E189" s="26" t="s">
        <v>608</v>
      </c>
      <c r="F189" s="26"/>
      <c r="G189" s="26" t="s">
        <v>608</v>
      </c>
      <c r="H189" s="26"/>
      <c r="I189" s="26" t="s">
        <v>608</v>
      </c>
      <c r="J189" s="26" t="s">
        <v>608</v>
      </c>
      <c r="K189" s="26" t="s">
        <v>608</v>
      </c>
      <c r="L189" s="26"/>
      <c r="M189" s="10" t="n">
        <f aca="false">COUNTA(C189:L189)</f>
        <v>5</v>
      </c>
      <c r="N189" s="14"/>
      <c r="O189" s="40"/>
    </row>
    <row r="190" customFormat="false" ht="12.8" hidden="false" customHeight="false" outlineLevel="0" collapsed="false">
      <c r="A190" s="7" t="s">
        <v>609</v>
      </c>
      <c r="B190" s="7" t="s">
        <v>610</v>
      </c>
      <c r="C190" s="26"/>
      <c r="D190" s="26"/>
      <c r="E190" s="26" t="s">
        <v>2147</v>
      </c>
      <c r="F190" s="26" t="s">
        <v>1472</v>
      </c>
      <c r="G190" s="26" t="s">
        <v>2148</v>
      </c>
      <c r="H190" s="26"/>
      <c r="I190" s="26" t="s">
        <v>1473</v>
      </c>
      <c r="J190" s="26" t="s">
        <v>2147</v>
      </c>
      <c r="K190" s="26" t="s">
        <v>2147</v>
      </c>
      <c r="L190" s="26"/>
      <c r="M190" s="10" t="n">
        <f aca="false">COUNTA(C190:L190)</f>
        <v>6</v>
      </c>
      <c r="N190" s="14"/>
      <c r="O190" s="40"/>
    </row>
    <row r="191" customFormat="false" ht="12.8" hidden="false" customHeight="false" outlineLevel="0" collapsed="false">
      <c r="A191" s="7" t="s">
        <v>614</v>
      </c>
      <c r="B191" s="7" t="s">
        <v>615</v>
      </c>
      <c r="C191" s="26"/>
      <c r="D191" s="26"/>
      <c r="E191" s="26"/>
      <c r="F191" s="26"/>
      <c r="G191" s="26" t="s">
        <v>2149</v>
      </c>
      <c r="H191" s="26" t="s">
        <v>1476</v>
      </c>
      <c r="I191" s="26" t="s">
        <v>1475</v>
      </c>
      <c r="J191" s="26" t="s">
        <v>2149</v>
      </c>
      <c r="K191" s="26" t="s">
        <v>2149</v>
      </c>
      <c r="L191" s="26"/>
      <c r="M191" s="10" t="n">
        <f aca="false">COUNTA(C191:L191)</f>
        <v>5</v>
      </c>
      <c r="N191" s="14"/>
      <c r="O191" s="40"/>
    </row>
    <row r="192" customFormat="false" ht="12.8" hidden="false" customHeight="false" outlineLevel="0" collapsed="false">
      <c r="A192" s="7" t="s">
        <v>617</v>
      </c>
      <c r="B192" s="7" t="s">
        <v>618</v>
      </c>
      <c r="C192" s="26"/>
      <c r="D192" s="26"/>
      <c r="E192" s="26"/>
      <c r="F192" s="26"/>
      <c r="G192" s="26" t="s">
        <v>619</v>
      </c>
      <c r="H192" s="26" t="s">
        <v>2150</v>
      </c>
      <c r="I192" s="26" t="s">
        <v>1477</v>
      </c>
      <c r="J192" s="26"/>
      <c r="K192" s="26" t="s">
        <v>2151</v>
      </c>
      <c r="L192" s="26"/>
      <c r="M192" s="10" t="n">
        <f aca="false">COUNTA(C192:L192)</f>
        <v>4</v>
      </c>
      <c r="N192" s="14"/>
      <c r="O192" s="40"/>
    </row>
    <row r="193" customFormat="false" ht="12.8" hidden="false" customHeight="false" outlineLevel="0" collapsed="false">
      <c r="A193" s="7" t="s">
        <v>241</v>
      </c>
      <c r="B193" s="7" t="s">
        <v>620</v>
      </c>
      <c r="C193" s="26"/>
      <c r="D193" s="26" t="s">
        <v>2152</v>
      </c>
      <c r="E193" s="26" t="s">
        <v>2153</v>
      </c>
      <c r="F193" s="26" t="s">
        <v>1479</v>
      </c>
      <c r="G193" s="26" t="s">
        <v>621</v>
      </c>
      <c r="H193" s="26" t="s">
        <v>1479</v>
      </c>
      <c r="I193" s="26" t="s">
        <v>1479</v>
      </c>
      <c r="J193" s="26" t="s">
        <v>1478</v>
      </c>
      <c r="K193" s="26" t="s">
        <v>1479</v>
      </c>
      <c r="L193" s="26"/>
      <c r="M193" s="10" t="n">
        <f aca="false">COUNTA(C193:L193)</f>
        <v>8</v>
      </c>
      <c r="N193" s="14"/>
      <c r="O193" s="40"/>
    </row>
    <row r="194" customFormat="false" ht="12.8" hidden="false" customHeight="false" outlineLevel="0" collapsed="false">
      <c r="A194" s="7" t="s">
        <v>622</v>
      </c>
      <c r="B194" s="7" t="s">
        <v>623</v>
      </c>
      <c r="C194" s="26"/>
      <c r="D194" s="26" t="s">
        <v>1482</v>
      </c>
      <c r="E194" s="26"/>
      <c r="F194" s="26" t="s">
        <v>1481</v>
      </c>
      <c r="G194" s="26" t="s">
        <v>624</v>
      </c>
      <c r="H194" s="26" t="s">
        <v>1481</v>
      </c>
      <c r="I194" s="26" t="s">
        <v>1481</v>
      </c>
      <c r="J194" s="26" t="s">
        <v>1482</v>
      </c>
      <c r="K194" s="26" t="s">
        <v>1481</v>
      </c>
      <c r="L194" s="26"/>
      <c r="M194" s="10" t="n">
        <f aca="false">COUNTA(C194:L194)</f>
        <v>7</v>
      </c>
      <c r="N194" s="14"/>
      <c r="O194" s="40"/>
    </row>
    <row r="195" customFormat="false" ht="12.8" hidden="false" customHeight="false" outlineLevel="0" collapsed="false">
      <c r="A195" s="7" t="s">
        <v>625</v>
      </c>
      <c r="B195" s="7" t="s">
        <v>626</v>
      </c>
      <c r="C195" s="26"/>
      <c r="D195" s="26" t="s">
        <v>2154</v>
      </c>
      <c r="E195" s="26" t="s">
        <v>2155</v>
      </c>
      <c r="F195" s="26" t="s">
        <v>1486</v>
      </c>
      <c r="G195" s="26" t="s">
        <v>1484</v>
      </c>
      <c r="H195" s="26" t="s">
        <v>2155</v>
      </c>
      <c r="I195" s="26" t="s">
        <v>2155</v>
      </c>
      <c r="J195" s="26" t="s">
        <v>2156</v>
      </c>
      <c r="K195" s="26" t="s">
        <v>2157</v>
      </c>
      <c r="L195" s="26"/>
      <c r="M195" s="10" t="n">
        <f aca="false">COUNTA(C195:L195)</f>
        <v>8</v>
      </c>
      <c r="N195" s="14"/>
      <c r="O195" s="40"/>
    </row>
    <row r="196" customFormat="false" ht="12.8" hidden="false" customHeight="false" outlineLevel="0" collapsed="false">
      <c r="A196" s="7" t="s">
        <v>628</v>
      </c>
      <c r="B196" s="7" t="s">
        <v>629</v>
      </c>
      <c r="C196" s="26" t="s">
        <v>1488</v>
      </c>
      <c r="D196" s="26"/>
      <c r="E196" s="26" t="s">
        <v>1487</v>
      </c>
      <c r="F196" s="26" t="s">
        <v>1488</v>
      </c>
      <c r="G196" s="26" t="s">
        <v>1488</v>
      </c>
      <c r="H196" s="26" t="s">
        <v>1488</v>
      </c>
      <c r="I196" s="26" t="s">
        <v>1487</v>
      </c>
      <c r="J196" s="26" t="s">
        <v>1487</v>
      </c>
      <c r="K196" s="26" t="s">
        <v>1487</v>
      </c>
      <c r="L196" s="26"/>
      <c r="M196" s="10" t="n">
        <f aca="false">COUNTA(C196:L196)</f>
        <v>8</v>
      </c>
      <c r="N196" s="14"/>
      <c r="O196" s="40"/>
    </row>
    <row r="197" customFormat="false" ht="12.8" hidden="false" customHeight="false" outlineLevel="0" collapsed="false">
      <c r="A197" s="7" t="s">
        <v>631</v>
      </c>
      <c r="B197" s="7" t="s">
        <v>632</v>
      </c>
      <c r="C197" s="26"/>
      <c r="D197" s="26"/>
      <c r="E197" s="26" t="s">
        <v>2158</v>
      </c>
      <c r="F197" s="26" t="s">
        <v>2159</v>
      </c>
      <c r="G197" s="26" t="s">
        <v>1489</v>
      </c>
      <c r="H197" s="26" t="s">
        <v>2159</v>
      </c>
      <c r="I197" s="26" t="s">
        <v>1489</v>
      </c>
      <c r="J197" s="26"/>
      <c r="K197" s="26" t="s">
        <v>1489</v>
      </c>
      <c r="L197" s="26"/>
      <c r="M197" s="10" t="n">
        <f aca="false">COUNTA(C197:L197)</f>
        <v>6</v>
      </c>
      <c r="N197" s="14"/>
      <c r="O197" s="40"/>
    </row>
    <row r="198" customFormat="false" ht="12.8" hidden="false" customHeight="false" outlineLevel="0" collapsed="false">
      <c r="A198" s="7" t="s">
        <v>634</v>
      </c>
      <c r="B198" s="7" t="s">
        <v>635</v>
      </c>
      <c r="C198" s="26"/>
      <c r="D198" s="26"/>
      <c r="E198" s="26"/>
      <c r="F198" s="26" t="s">
        <v>1490</v>
      </c>
      <c r="G198" s="26" t="s">
        <v>1491</v>
      </c>
      <c r="H198" s="26" t="s">
        <v>1491</v>
      </c>
      <c r="I198" s="26" t="s">
        <v>2160</v>
      </c>
      <c r="J198" s="26" t="s">
        <v>1491</v>
      </c>
      <c r="K198" s="26" t="s">
        <v>1490</v>
      </c>
      <c r="L198" s="26"/>
      <c r="M198" s="10" t="n">
        <f aca="false">COUNTA(C198:L198)</f>
        <v>6</v>
      </c>
      <c r="N198" s="14"/>
      <c r="O198" s="40"/>
    </row>
    <row r="199" customFormat="false" ht="12.8" hidden="false" customHeight="false" outlineLevel="0" collapsed="false">
      <c r="A199" s="7" t="s">
        <v>637</v>
      </c>
      <c r="B199" s="7" t="s">
        <v>638</v>
      </c>
      <c r="C199" s="26"/>
      <c r="D199" s="26"/>
      <c r="E199" s="26"/>
      <c r="F199" s="26" t="s">
        <v>639</v>
      </c>
      <c r="G199" s="26" t="s">
        <v>639</v>
      </c>
      <c r="H199" s="26" t="s">
        <v>639</v>
      </c>
      <c r="I199" s="26" t="s">
        <v>639</v>
      </c>
      <c r="J199" s="26"/>
      <c r="K199" s="26"/>
      <c r="L199" s="26"/>
      <c r="M199" s="10" t="n">
        <f aca="false">COUNTA(C199:L199)</f>
        <v>4</v>
      </c>
      <c r="N199" s="14"/>
      <c r="O199" s="40"/>
    </row>
    <row r="200" customFormat="false" ht="12.8" hidden="false" customHeight="false" outlineLevel="0" collapsed="false">
      <c r="A200" s="7" t="s">
        <v>640</v>
      </c>
      <c r="B200" s="7" t="s">
        <v>641</v>
      </c>
      <c r="C200" s="26"/>
      <c r="D200" s="26" t="s">
        <v>2161</v>
      </c>
      <c r="E200" s="26" t="s">
        <v>2162</v>
      </c>
      <c r="F200" s="26" t="s">
        <v>2163</v>
      </c>
      <c r="G200" s="26" t="s">
        <v>1493</v>
      </c>
      <c r="H200" s="26" t="s">
        <v>2164</v>
      </c>
      <c r="I200" s="26" t="s">
        <v>1494</v>
      </c>
      <c r="J200" s="26" t="s">
        <v>2165</v>
      </c>
      <c r="K200" s="26" t="s">
        <v>1495</v>
      </c>
      <c r="L200" s="26" t="s">
        <v>2166</v>
      </c>
      <c r="M200" s="10" t="n">
        <f aca="false">COUNTA(C200:L200)</f>
        <v>9</v>
      </c>
      <c r="N200" s="14"/>
      <c r="O200" s="40"/>
    </row>
    <row r="201" customFormat="false" ht="12.8" hidden="false" customHeight="false" outlineLevel="0" collapsed="false">
      <c r="A201" s="7" t="s">
        <v>643</v>
      </c>
      <c r="B201" s="7" t="s">
        <v>644</v>
      </c>
      <c r="C201" s="26"/>
      <c r="D201" s="26"/>
      <c r="E201" s="26"/>
      <c r="F201" s="26" t="s">
        <v>1496</v>
      </c>
      <c r="G201" s="26" t="s">
        <v>1496</v>
      </c>
      <c r="H201" s="26"/>
      <c r="I201" s="26" t="s">
        <v>645</v>
      </c>
      <c r="J201" s="26" t="s">
        <v>1496</v>
      </c>
      <c r="K201" s="26" t="s">
        <v>2167</v>
      </c>
      <c r="L201" s="26"/>
      <c r="M201" s="10" t="n">
        <f aca="false">COUNTA(C201:L201)</f>
        <v>5</v>
      </c>
      <c r="N201" s="14"/>
      <c r="O201" s="40"/>
    </row>
    <row r="202" customFormat="false" ht="12.8" hidden="false" customHeight="false" outlineLevel="0" collapsed="false">
      <c r="A202" s="7" t="s">
        <v>646</v>
      </c>
      <c r="B202" s="7" t="s">
        <v>647</v>
      </c>
      <c r="C202" s="26"/>
      <c r="D202" s="26"/>
      <c r="E202" s="26"/>
      <c r="F202" s="26"/>
      <c r="G202" s="26" t="s">
        <v>1497</v>
      </c>
      <c r="H202" s="26"/>
      <c r="I202" s="26"/>
      <c r="J202" s="26"/>
      <c r="K202" s="26"/>
      <c r="L202" s="26"/>
      <c r="M202" s="10" t="n">
        <f aca="false">COUNTA(C202:L202)</f>
        <v>1</v>
      </c>
      <c r="N202" s="14"/>
      <c r="O202" s="40"/>
    </row>
    <row r="203" customFormat="false" ht="12.8" hidden="false" customHeight="false" outlineLevel="0" collapsed="false">
      <c r="A203" s="7" t="s">
        <v>649</v>
      </c>
      <c r="B203" s="7" t="s">
        <v>650</v>
      </c>
      <c r="C203" s="26"/>
      <c r="D203" s="26"/>
      <c r="E203" s="26"/>
      <c r="F203" s="26"/>
      <c r="G203" s="26"/>
      <c r="H203" s="26"/>
      <c r="I203" s="26" t="s">
        <v>651</v>
      </c>
      <c r="J203" s="26" t="s">
        <v>651</v>
      </c>
      <c r="K203" s="26"/>
      <c r="L203" s="26"/>
      <c r="M203" s="10" t="n">
        <f aca="false">COUNTA(C203:L203)</f>
        <v>2</v>
      </c>
      <c r="N203" s="14"/>
      <c r="O203" s="40"/>
    </row>
    <row r="204" customFormat="false" ht="12.8" hidden="false" customHeight="false" outlineLevel="0" collapsed="false">
      <c r="A204" s="7" t="s">
        <v>653</v>
      </c>
      <c r="B204" s="7" t="s">
        <v>654</v>
      </c>
      <c r="C204" s="26"/>
      <c r="D204" s="26"/>
      <c r="E204" s="26"/>
      <c r="F204" s="26"/>
      <c r="G204" s="26"/>
      <c r="H204" s="26" t="s">
        <v>2168</v>
      </c>
      <c r="I204" s="26"/>
      <c r="J204" s="26" t="s">
        <v>1498</v>
      </c>
      <c r="K204" s="26" t="s">
        <v>655</v>
      </c>
      <c r="L204" s="26"/>
      <c r="M204" s="10" t="n">
        <f aca="false">COUNTA(C204:L204)</f>
        <v>3</v>
      </c>
      <c r="N204" s="14"/>
      <c r="O204" s="40"/>
    </row>
    <row r="205" customFormat="false" ht="12.8" hidden="false" customHeight="false" outlineLevel="0" collapsed="false">
      <c r="A205" s="7" t="s">
        <v>656</v>
      </c>
      <c r="B205" s="7" t="s">
        <v>657</v>
      </c>
      <c r="C205" s="26"/>
      <c r="D205" s="26"/>
      <c r="E205" s="26"/>
      <c r="F205" s="26"/>
      <c r="G205" s="26"/>
      <c r="H205" s="26" t="s">
        <v>1499</v>
      </c>
      <c r="I205" s="26" t="s">
        <v>1499</v>
      </c>
      <c r="J205" s="26"/>
      <c r="K205" s="26"/>
      <c r="L205" s="26"/>
      <c r="M205" s="10" t="n">
        <f aca="false">COUNTA(C205:L205)</f>
        <v>2</v>
      </c>
      <c r="N205" s="14"/>
      <c r="O205" s="40"/>
    </row>
    <row r="206" customFormat="false" ht="12.8" hidden="false" customHeight="false" outlineLevel="0" collapsed="false">
      <c r="A206" s="7" t="s">
        <v>659</v>
      </c>
      <c r="B206" s="7" t="s">
        <v>660</v>
      </c>
      <c r="C206" s="26"/>
      <c r="D206" s="26"/>
      <c r="E206" s="26"/>
      <c r="F206" s="26"/>
      <c r="G206" s="26" t="s">
        <v>1500</v>
      </c>
      <c r="H206" s="26" t="s">
        <v>2169</v>
      </c>
      <c r="I206" s="26"/>
      <c r="J206" s="26" t="s">
        <v>661</v>
      </c>
      <c r="K206" s="26" t="s">
        <v>661</v>
      </c>
      <c r="L206" s="26"/>
      <c r="M206" s="10" t="n">
        <f aca="false">COUNTA(C206:L206)</f>
        <v>4</v>
      </c>
      <c r="N206" s="14"/>
      <c r="O206" s="40"/>
    </row>
    <row r="207" customFormat="false" ht="12.8" hidden="false" customHeight="false" outlineLevel="0" collapsed="false">
      <c r="A207" s="7" t="s">
        <v>662</v>
      </c>
      <c r="B207" s="7" t="s">
        <v>663</v>
      </c>
      <c r="C207" s="26"/>
      <c r="D207" s="26" t="s">
        <v>664</v>
      </c>
      <c r="E207" s="26" t="s">
        <v>664</v>
      </c>
      <c r="F207" s="26" t="s">
        <v>2170</v>
      </c>
      <c r="G207" s="26" t="s">
        <v>664</v>
      </c>
      <c r="H207" s="26" t="s">
        <v>664</v>
      </c>
      <c r="I207" s="26" t="s">
        <v>664</v>
      </c>
      <c r="J207" s="26" t="s">
        <v>2171</v>
      </c>
      <c r="K207" s="26" t="s">
        <v>664</v>
      </c>
      <c r="L207" s="26"/>
      <c r="M207" s="10" t="n">
        <f aca="false">COUNTA(C207:L207)</f>
        <v>8</v>
      </c>
      <c r="N207" s="14"/>
      <c r="O207" s="40"/>
    </row>
    <row r="208" customFormat="false" ht="12.8" hidden="false" customHeight="false" outlineLevel="0" collapsed="false">
      <c r="A208" s="7" t="s">
        <v>665</v>
      </c>
      <c r="B208" s="7" t="s">
        <v>666</v>
      </c>
      <c r="C208" s="26"/>
      <c r="D208" s="26" t="s">
        <v>2172</v>
      </c>
      <c r="E208" s="26" t="s">
        <v>1501</v>
      </c>
      <c r="F208" s="26" t="s">
        <v>2173</v>
      </c>
      <c r="G208" s="26" t="s">
        <v>2174</v>
      </c>
      <c r="H208" s="26" t="s">
        <v>2175</v>
      </c>
      <c r="I208" s="26" t="s">
        <v>2176</v>
      </c>
      <c r="J208" s="26" t="s">
        <v>2177</v>
      </c>
      <c r="K208" s="26" t="s">
        <v>1502</v>
      </c>
      <c r="L208" s="26"/>
      <c r="M208" s="10" t="n">
        <f aca="false">COUNTA(C208:L208)</f>
        <v>8</v>
      </c>
      <c r="N208" s="14"/>
      <c r="O208" s="40"/>
    </row>
    <row r="209" customFormat="false" ht="12.8" hidden="false" customHeight="false" outlineLevel="0" collapsed="false">
      <c r="A209" s="7" t="s">
        <v>668</v>
      </c>
      <c r="B209" s="7" t="s">
        <v>669</v>
      </c>
      <c r="C209" s="26"/>
      <c r="D209" s="26" t="s">
        <v>2178</v>
      </c>
      <c r="E209" s="26"/>
      <c r="F209" s="26" t="s">
        <v>2179</v>
      </c>
      <c r="G209" s="26" t="s">
        <v>1503</v>
      </c>
      <c r="H209" s="26" t="s">
        <v>2179</v>
      </c>
      <c r="I209" s="26" t="s">
        <v>1504</v>
      </c>
      <c r="J209" s="26" t="s">
        <v>2179</v>
      </c>
      <c r="K209" s="26" t="s">
        <v>2179</v>
      </c>
      <c r="L209" s="26"/>
      <c r="M209" s="10" t="n">
        <f aca="false">COUNTA(C209:L209)</f>
        <v>7</v>
      </c>
      <c r="N209" s="14"/>
      <c r="O209" s="40"/>
    </row>
    <row r="210" customFormat="false" ht="12.8" hidden="false" customHeight="false" outlineLevel="0" collapsed="false">
      <c r="A210" s="7" t="s">
        <v>671</v>
      </c>
      <c r="B210" s="7" t="s">
        <v>672</v>
      </c>
      <c r="C210" s="26"/>
      <c r="D210" s="26"/>
      <c r="E210" s="26"/>
      <c r="F210" s="26"/>
      <c r="G210" s="26"/>
      <c r="H210" s="26" t="s">
        <v>2180</v>
      </c>
      <c r="I210" s="26" t="s">
        <v>673</v>
      </c>
      <c r="J210" s="26"/>
      <c r="K210" s="26"/>
      <c r="L210" s="26"/>
      <c r="M210" s="10" t="n">
        <f aca="false">COUNTA(C210:L210)</f>
        <v>2</v>
      </c>
      <c r="N210" s="14"/>
      <c r="O210" s="40"/>
    </row>
    <row r="211" customFormat="false" ht="12.8" hidden="false" customHeight="false" outlineLevel="0" collapsed="false">
      <c r="A211" s="7" t="s">
        <v>674</v>
      </c>
      <c r="B211" s="7" t="s">
        <v>675</v>
      </c>
      <c r="C211" s="26"/>
      <c r="D211" s="26"/>
      <c r="E211" s="26"/>
      <c r="F211" s="26" t="s">
        <v>676</v>
      </c>
      <c r="G211" s="26" t="s">
        <v>2181</v>
      </c>
      <c r="H211" s="26"/>
      <c r="I211" s="26" t="s">
        <v>1505</v>
      </c>
      <c r="J211" s="26" t="s">
        <v>2182</v>
      </c>
      <c r="K211" s="26" t="s">
        <v>2182</v>
      </c>
      <c r="L211" s="26"/>
      <c r="M211" s="10" t="n">
        <f aca="false">COUNTA(C211:L211)</f>
        <v>5</v>
      </c>
      <c r="N211" s="14"/>
      <c r="O211" s="40"/>
    </row>
    <row r="212" customFormat="false" ht="12.8" hidden="false" customHeight="false" outlineLevel="0" collapsed="false">
      <c r="A212" s="7" t="s">
        <v>677</v>
      </c>
      <c r="B212" s="7" t="s">
        <v>678</v>
      </c>
      <c r="C212" s="26"/>
      <c r="D212" s="26"/>
      <c r="E212" s="26"/>
      <c r="F212" s="26"/>
      <c r="G212" s="26" t="s">
        <v>679</v>
      </c>
      <c r="H212" s="26"/>
      <c r="I212" s="26" t="s">
        <v>2183</v>
      </c>
      <c r="J212" s="26"/>
      <c r="K212" s="26"/>
      <c r="L212" s="26"/>
      <c r="M212" s="10" t="n">
        <f aca="false">COUNTA(C212:L212)</f>
        <v>2</v>
      </c>
      <c r="N212" s="14"/>
      <c r="O212" s="40"/>
    </row>
    <row r="213" customFormat="false" ht="12.8" hidden="false" customHeight="false" outlineLevel="0" collapsed="false">
      <c r="A213" s="7" t="s">
        <v>680</v>
      </c>
      <c r="B213" s="7" t="s">
        <v>681</v>
      </c>
      <c r="C213" s="26"/>
      <c r="D213" s="26" t="s">
        <v>2184</v>
      </c>
      <c r="E213" s="26" t="s">
        <v>2184</v>
      </c>
      <c r="F213" s="26"/>
      <c r="G213" s="26" t="s">
        <v>1506</v>
      </c>
      <c r="H213" s="26" t="s">
        <v>2184</v>
      </c>
      <c r="I213" s="26" t="s">
        <v>1506</v>
      </c>
      <c r="J213" s="26" t="s">
        <v>2184</v>
      </c>
      <c r="K213" s="26" t="s">
        <v>1506</v>
      </c>
      <c r="L213" s="26"/>
      <c r="M213" s="10" t="n">
        <f aca="false">COUNTA(C213:L213)</f>
        <v>7</v>
      </c>
      <c r="N213" s="14"/>
      <c r="O213" s="40"/>
    </row>
    <row r="214" customFormat="false" ht="12.8" hidden="false" customHeight="false" outlineLevel="0" collapsed="false">
      <c r="A214" s="7" t="s">
        <v>683</v>
      </c>
      <c r="B214" s="7" t="s">
        <v>684</v>
      </c>
      <c r="C214" s="26"/>
      <c r="D214" s="26"/>
      <c r="E214" s="26"/>
      <c r="F214" s="26" t="s">
        <v>1509</v>
      </c>
      <c r="G214" s="26" t="s">
        <v>685</v>
      </c>
      <c r="H214" s="26" t="s">
        <v>2185</v>
      </c>
      <c r="I214" s="26" t="s">
        <v>1508</v>
      </c>
      <c r="J214" s="26" t="s">
        <v>2185</v>
      </c>
      <c r="K214" s="26" t="s">
        <v>1508</v>
      </c>
      <c r="L214" s="26"/>
      <c r="M214" s="10" t="n">
        <f aca="false">COUNTA(C214:L214)</f>
        <v>6</v>
      </c>
      <c r="N214" s="14"/>
      <c r="O214" s="40"/>
    </row>
    <row r="215" customFormat="false" ht="12.8" hidden="false" customHeight="false" outlineLevel="0" collapsed="false">
      <c r="A215" s="7" t="s">
        <v>686</v>
      </c>
      <c r="B215" s="7" t="s">
        <v>687</v>
      </c>
      <c r="C215" s="26" t="s">
        <v>688</v>
      </c>
      <c r="D215" s="26" t="s">
        <v>688</v>
      </c>
      <c r="E215" s="26" t="s">
        <v>688</v>
      </c>
      <c r="F215" s="26" t="s">
        <v>688</v>
      </c>
      <c r="G215" s="26" t="s">
        <v>688</v>
      </c>
      <c r="H215" s="26" t="s">
        <v>688</v>
      </c>
      <c r="I215" s="26" t="s">
        <v>688</v>
      </c>
      <c r="J215" s="26" t="s">
        <v>688</v>
      </c>
      <c r="K215" s="26" t="s">
        <v>688</v>
      </c>
      <c r="L215" s="26"/>
      <c r="M215" s="10" t="n">
        <f aca="false">COUNTA(C215:L215)</f>
        <v>9</v>
      </c>
      <c r="N215" s="14"/>
      <c r="O215" s="40"/>
    </row>
    <row r="216" customFormat="false" ht="12.8" hidden="false" customHeight="false" outlineLevel="0" collapsed="false">
      <c r="A216" s="7" t="s">
        <v>689</v>
      </c>
      <c r="B216" s="7" t="s">
        <v>690</v>
      </c>
      <c r="C216" s="26"/>
      <c r="D216" s="26"/>
      <c r="E216" s="26"/>
      <c r="F216" s="26"/>
      <c r="G216" s="26" t="s">
        <v>691</v>
      </c>
      <c r="H216" s="26" t="s">
        <v>2186</v>
      </c>
      <c r="I216" s="26" t="s">
        <v>2187</v>
      </c>
      <c r="J216" s="26" t="s">
        <v>2186</v>
      </c>
      <c r="K216" s="26"/>
      <c r="L216" s="26"/>
      <c r="M216" s="10" t="n">
        <f aca="false">COUNTA(C216:L216)</f>
        <v>4</v>
      </c>
      <c r="N216" s="14"/>
      <c r="O216" s="40"/>
    </row>
    <row r="217" customFormat="false" ht="12.8" hidden="false" customHeight="false" outlineLevel="0" collapsed="false">
      <c r="A217" s="7" t="s">
        <v>692</v>
      </c>
      <c r="B217" s="7" t="s">
        <v>693</v>
      </c>
      <c r="C217" s="26"/>
      <c r="D217" s="26" t="s">
        <v>2188</v>
      </c>
      <c r="E217" s="26" t="s">
        <v>2188</v>
      </c>
      <c r="F217" s="26" t="s">
        <v>2189</v>
      </c>
      <c r="G217" s="26" t="s">
        <v>2190</v>
      </c>
      <c r="H217" s="26" t="s">
        <v>1512</v>
      </c>
      <c r="I217" s="26" t="s">
        <v>2191</v>
      </c>
      <c r="J217" s="26" t="s">
        <v>2191</v>
      </c>
      <c r="K217" s="26" t="s">
        <v>1511</v>
      </c>
      <c r="L217" s="26"/>
      <c r="M217" s="10" t="n">
        <f aca="false">COUNTA(C217:L217)</f>
        <v>8</v>
      </c>
      <c r="N217" s="14"/>
      <c r="O217" s="40"/>
    </row>
    <row r="218" customFormat="false" ht="12.8" hidden="false" customHeight="false" outlineLevel="0" collapsed="false">
      <c r="A218" s="7" t="s">
        <v>229</v>
      </c>
      <c r="B218" s="7" t="s">
        <v>697</v>
      </c>
      <c r="C218" s="26"/>
      <c r="D218" s="26"/>
      <c r="E218" s="26"/>
      <c r="F218" s="26" t="s">
        <v>1516</v>
      </c>
      <c r="G218" s="26" t="s">
        <v>698</v>
      </c>
      <c r="H218" s="26" t="s">
        <v>2192</v>
      </c>
      <c r="I218" s="26" t="s">
        <v>1515</v>
      </c>
      <c r="J218" s="26" t="s">
        <v>2193</v>
      </c>
      <c r="K218" s="26" t="s">
        <v>2193</v>
      </c>
      <c r="L218" s="26"/>
      <c r="M218" s="10" t="n">
        <f aca="false">COUNTA(C218:L218)</f>
        <v>6</v>
      </c>
      <c r="N218" s="14"/>
      <c r="O218" s="40"/>
    </row>
    <row r="219" customFormat="false" ht="12.8" hidden="false" customHeight="false" outlineLevel="0" collapsed="false">
      <c r="A219" s="7" t="s">
        <v>699</v>
      </c>
      <c r="B219" s="7" t="s">
        <v>700</v>
      </c>
      <c r="C219" s="26"/>
      <c r="D219" s="26"/>
      <c r="E219" s="26" t="s">
        <v>1518</v>
      </c>
      <c r="F219" s="26" t="s">
        <v>1518</v>
      </c>
      <c r="G219" s="26"/>
      <c r="H219" s="26" t="s">
        <v>2194</v>
      </c>
      <c r="I219" s="26" t="s">
        <v>1519</v>
      </c>
      <c r="J219" s="26" t="s">
        <v>1518</v>
      </c>
      <c r="K219" s="26" t="s">
        <v>1518</v>
      </c>
      <c r="L219" s="26"/>
      <c r="M219" s="10" t="n">
        <f aca="false">COUNTA(C219:L219)</f>
        <v>6</v>
      </c>
      <c r="N219" s="14"/>
      <c r="O219" s="40"/>
    </row>
    <row r="220" customFormat="false" ht="12.8" hidden="false" customHeight="false" outlineLevel="0" collapsed="false">
      <c r="A220" s="7" t="s">
        <v>702</v>
      </c>
      <c r="B220" s="7" t="s">
        <v>703</v>
      </c>
      <c r="C220" s="26"/>
      <c r="D220" s="26"/>
      <c r="E220" s="26" t="s">
        <v>704</v>
      </c>
      <c r="F220" s="26"/>
      <c r="G220" s="26"/>
      <c r="H220" s="26"/>
      <c r="I220" s="26" t="s">
        <v>704</v>
      </c>
      <c r="J220" s="26"/>
      <c r="K220" s="26"/>
      <c r="L220" s="26"/>
      <c r="M220" s="10" t="n">
        <f aca="false">COUNTA(C220:L220)</f>
        <v>2</v>
      </c>
      <c r="N220" s="14"/>
      <c r="O220" s="40"/>
    </row>
    <row r="221" customFormat="false" ht="12.8" hidden="false" customHeight="false" outlineLevel="0" collapsed="false">
      <c r="A221" s="7" t="s">
        <v>706</v>
      </c>
      <c r="B221" s="7" t="s">
        <v>707</v>
      </c>
      <c r="C221" s="26"/>
      <c r="D221" s="26" t="s">
        <v>2195</v>
      </c>
      <c r="E221" s="26" t="s">
        <v>2195</v>
      </c>
      <c r="F221" s="26" t="s">
        <v>1521</v>
      </c>
      <c r="G221" s="26" t="s">
        <v>2196</v>
      </c>
      <c r="H221" s="26" t="s">
        <v>2197</v>
      </c>
      <c r="I221" s="26" t="s">
        <v>1522</v>
      </c>
      <c r="J221" s="26" t="s">
        <v>2198</v>
      </c>
      <c r="K221" s="26" t="s">
        <v>2199</v>
      </c>
      <c r="L221" s="26"/>
      <c r="M221" s="10" t="n">
        <f aca="false">COUNTA(C221:L221)</f>
        <v>8</v>
      </c>
      <c r="N221" s="14"/>
      <c r="O221" s="40"/>
    </row>
    <row r="222" customFormat="false" ht="12.8" hidden="false" customHeight="false" outlineLevel="0" collapsed="false">
      <c r="A222" s="7" t="s">
        <v>709</v>
      </c>
      <c r="B222" s="7" t="s">
        <v>710</v>
      </c>
      <c r="C222" s="26"/>
      <c r="D222" s="26"/>
      <c r="E222" s="26"/>
      <c r="F222" s="26" t="s">
        <v>1525</v>
      </c>
      <c r="G222" s="26" t="s">
        <v>1524</v>
      </c>
      <c r="H222" s="26" t="s">
        <v>1524</v>
      </c>
      <c r="I222" s="26" t="s">
        <v>711</v>
      </c>
      <c r="J222" s="26"/>
      <c r="K222" s="26"/>
      <c r="L222" s="26"/>
      <c r="M222" s="10" t="n">
        <f aca="false">COUNTA(C222:L222)</f>
        <v>4</v>
      </c>
      <c r="N222" s="14"/>
      <c r="O222" s="40"/>
    </row>
    <row r="223" customFormat="false" ht="12.8" hidden="false" customHeight="false" outlineLevel="0" collapsed="false">
      <c r="A223" s="7" t="s">
        <v>712</v>
      </c>
      <c r="B223" s="7" t="s">
        <v>713</v>
      </c>
      <c r="C223" s="26"/>
      <c r="D223" s="26"/>
      <c r="E223" s="26"/>
      <c r="F223" s="26" t="s">
        <v>2200</v>
      </c>
      <c r="G223" s="26" t="s">
        <v>1526</v>
      </c>
      <c r="H223" s="26"/>
      <c r="I223" s="26" t="s">
        <v>714</v>
      </c>
      <c r="J223" s="26"/>
      <c r="K223" s="26"/>
      <c r="L223" s="26"/>
      <c r="M223" s="10" t="n">
        <f aca="false">COUNTA(C223:L223)</f>
        <v>3</v>
      </c>
      <c r="N223" s="14"/>
      <c r="O223" s="40"/>
    </row>
    <row r="224" customFormat="false" ht="12.8" hidden="false" customHeight="false" outlineLevel="0" collapsed="false">
      <c r="A224" s="7" t="s">
        <v>715</v>
      </c>
      <c r="B224" s="7" t="s">
        <v>716</v>
      </c>
      <c r="C224" s="26"/>
      <c r="D224" s="26"/>
      <c r="E224" s="26" t="s">
        <v>2201</v>
      </c>
      <c r="F224" s="26" t="s">
        <v>2201</v>
      </c>
      <c r="G224" s="26" t="s">
        <v>717</v>
      </c>
      <c r="H224" s="26" t="s">
        <v>2201</v>
      </c>
      <c r="I224" s="26" t="s">
        <v>2202</v>
      </c>
      <c r="J224" s="26" t="s">
        <v>2203</v>
      </c>
      <c r="K224" s="26" t="s">
        <v>1528</v>
      </c>
      <c r="L224" s="26"/>
      <c r="M224" s="10" t="n">
        <f aca="false">COUNTA(C224:L224)</f>
        <v>7</v>
      </c>
      <c r="N224" s="14"/>
      <c r="O224" s="40"/>
    </row>
    <row r="225" customFormat="false" ht="12.8" hidden="false" customHeight="false" outlineLevel="0" collapsed="false">
      <c r="A225" s="7" t="s">
        <v>718</v>
      </c>
      <c r="B225" s="7" t="s">
        <v>719</v>
      </c>
      <c r="C225" s="26"/>
      <c r="D225" s="26"/>
      <c r="E225" s="26"/>
      <c r="F225" s="26" t="s">
        <v>1530</v>
      </c>
      <c r="G225" s="26" t="s">
        <v>720</v>
      </c>
      <c r="H225" s="26" t="s">
        <v>1530</v>
      </c>
      <c r="I225" s="26"/>
      <c r="J225" s="26" t="s">
        <v>1530</v>
      </c>
      <c r="K225" s="26" t="s">
        <v>1530</v>
      </c>
      <c r="L225" s="26"/>
      <c r="M225" s="10" t="n">
        <f aca="false">COUNTA(C225:L225)</f>
        <v>5</v>
      </c>
      <c r="N225" s="14"/>
      <c r="O225" s="40"/>
    </row>
    <row r="226" customFormat="false" ht="12.8" hidden="false" customHeight="false" outlineLevel="0" collapsed="false">
      <c r="A226" s="7" t="s">
        <v>721</v>
      </c>
      <c r="B226" s="7" t="s">
        <v>722</v>
      </c>
      <c r="C226" s="26"/>
      <c r="D226" s="26" t="s">
        <v>1532</v>
      </c>
      <c r="E226" s="26" t="s">
        <v>723</v>
      </c>
      <c r="F226" s="26" t="s">
        <v>1532</v>
      </c>
      <c r="G226" s="26"/>
      <c r="H226" s="26" t="s">
        <v>1531</v>
      </c>
      <c r="I226" s="26" t="s">
        <v>2204</v>
      </c>
      <c r="J226" s="26" t="s">
        <v>723</v>
      </c>
      <c r="K226" s="26" t="s">
        <v>1532</v>
      </c>
      <c r="L226" s="26"/>
      <c r="M226" s="10" t="n">
        <f aca="false">COUNTA(C226:L226)</f>
        <v>7</v>
      </c>
      <c r="N226" s="14"/>
      <c r="O226" s="40"/>
    </row>
    <row r="227" customFormat="false" ht="12.8" hidden="false" customHeight="false" outlineLevel="0" collapsed="false">
      <c r="A227" s="7" t="s">
        <v>724</v>
      </c>
      <c r="B227" s="7" t="s">
        <v>725</v>
      </c>
      <c r="C227" s="26"/>
      <c r="D227" s="26"/>
      <c r="E227" s="26" t="s">
        <v>2205</v>
      </c>
      <c r="F227" s="26" t="s">
        <v>2206</v>
      </c>
      <c r="G227" s="26" t="s">
        <v>1533</v>
      </c>
      <c r="H227" s="26" t="s">
        <v>2207</v>
      </c>
      <c r="I227" s="26" t="s">
        <v>1533</v>
      </c>
      <c r="J227" s="26" t="s">
        <v>2206</v>
      </c>
      <c r="K227" s="26" t="s">
        <v>726</v>
      </c>
      <c r="L227" s="26"/>
      <c r="M227" s="10" t="n">
        <f aca="false">COUNTA(C227:L227)</f>
        <v>7</v>
      </c>
      <c r="N227" s="14"/>
      <c r="O227" s="40"/>
    </row>
    <row r="228" customFormat="false" ht="12.8" hidden="false" customHeight="false" outlineLevel="0" collapsed="false">
      <c r="A228" s="7" t="s">
        <v>727</v>
      </c>
      <c r="B228" s="7" t="s">
        <v>728</v>
      </c>
      <c r="C228" s="26"/>
      <c r="D228" s="26"/>
      <c r="E228" s="26"/>
      <c r="F228" s="26" t="s">
        <v>2208</v>
      </c>
      <c r="G228" s="26" t="s">
        <v>1536</v>
      </c>
      <c r="H228" s="26" t="s">
        <v>2209</v>
      </c>
      <c r="I228" s="26" t="s">
        <v>2210</v>
      </c>
      <c r="J228" s="26" t="s">
        <v>1536</v>
      </c>
      <c r="K228" s="26" t="s">
        <v>2211</v>
      </c>
      <c r="L228" s="26"/>
      <c r="M228" s="10" t="n">
        <f aca="false">COUNTA(C228:L228)</f>
        <v>6</v>
      </c>
      <c r="N228" s="14"/>
      <c r="O228" s="40"/>
    </row>
    <row r="229" customFormat="false" ht="12.8" hidden="false" customHeight="false" outlineLevel="0" collapsed="false">
      <c r="A229" s="7" t="s">
        <v>730</v>
      </c>
      <c r="B229" s="7" t="s">
        <v>731</v>
      </c>
      <c r="C229" s="26"/>
      <c r="D229" s="26" t="s">
        <v>2212</v>
      </c>
      <c r="E229" s="26" t="s">
        <v>2213</v>
      </c>
      <c r="F229" s="26" t="s">
        <v>2214</v>
      </c>
      <c r="G229" s="26" t="s">
        <v>1540</v>
      </c>
      <c r="H229" s="26" t="s">
        <v>2215</v>
      </c>
      <c r="I229" s="26" t="s">
        <v>1541</v>
      </c>
      <c r="J229" s="26" t="s">
        <v>2216</v>
      </c>
      <c r="K229" s="26" t="s">
        <v>1542</v>
      </c>
      <c r="L229" s="26"/>
      <c r="M229" s="10" t="n">
        <f aca="false">COUNTA(C229:L229)</f>
        <v>8</v>
      </c>
      <c r="N229" s="14"/>
      <c r="O229" s="40"/>
    </row>
    <row r="230" customFormat="false" ht="12.8" hidden="false" customHeight="false" outlineLevel="0" collapsed="false">
      <c r="A230" s="7" t="s">
        <v>649</v>
      </c>
      <c r="B230" s="7" t="s">
        <v>733</v>
      </c>
      <c r="C230" s="26"/>
      <c r="D230" s="26"/>
      <c r="E230" s="26"/>
      <c r="F230" s="26"/>
      <c r="G230" s="26"/>
      <c r="H230" s="26"/>
      <c r="I230" s="26" t="s">
        <v>734</v>
      </c>
      <c r="J230" s="26" t="s">
        <v>1543</v>
      </c>
      <c r="K230" s="26" t="s">
        <v>1544</v>
      </c>
      <c r="L230" s="26"/>
      <c r="M230" s="10" t="n">
        <f aca="false">COUNTA(C230:L230)</f>
        <v>3</v>
      </c>
      <c r="N230" s="14"/>
      <c r="O230" s="40"/>
    </row>
    <row r="231" customFormat="false" ht="12.8" hidden="false" customHeight="false" outlineLevel="0" collapsed="false">
      <c r="A231" s="7" t="s">
        <v>737</v>
      </c>
      <c r="B231" s="7" t="s">
        <v>738</v>
      </c>
      <c r="C231" s="26"/>
      <c r="D231" s="26"/>
      <c r="E231" s="26"/>
      <c r="F231" s="26" t="s">
        <v>739</v>
      </c>
      <c r="G231" s="26" t="s">
        <v>739</v>
      </c>
      <c r="H231" s="26" t="s">
        <v>739</v>
      </c>
      <c r="I231" s="26" t="s">
        <v>739</v>
      </c>
      <c r="J231" s="26" t="s">
        <v>739</v>
      </c>
      <c r="K231" s="26" t="s">
        <v>739</v>
      </c>
      <c r="L231" s="26"/>
      <c r="M231" s="10" t="n">
        <f aca="false">COUNTA(C231:L231)</f>
        <v>6</v>
      </c>
      <c r="N231" s="14"/>
      <c r="O231" s="40"/>
    </row>
    <row r="232" customFormat="false" ht="12.8" hidden="false" customHeight="false" outlineLevel="0" collapsed="false">
      <c r="A232" s="7" t="s">
        <v>740</v>
      </c>
      <c r="B232" s="7" t="s">
        <v>741</v>
      </c>
      <c r="C232" s="26"/>
      <c r="D232" s="26"/>
      <c r="E232" s="26"/>
      <c r="F232" s="26"/>
      <c r="G232" s="26" t="s">
        <v>742</v>
      </c>
      <c r="H232" s="26"/>
      <c r="I232" s="26"/>
      <c r="J232" s="26"/>
      <c r="K232" s="26"/>
      <c r="L232" s="26"/>
      <c r="M232" s="10" t="n">
        <f aca="false">COUNTA(C232:L232)</f>
        <v>1</v>
      </c>
      <c r="N232" s="14"/>
      <c r="O232" s="40"/>
    </row>
    <row r="233" customFormat="false" ht="12.8" hidden="false" customHeight="false" outlineLevel="0" collapsed="false">
      <c r="A233" s="7" t="s">
        <v>743</v>
      </c>
      <c r="B233" s="7" t="s">
        <v>744</v>
      </c>
      <c r="C233" s="26"/>
      <c r="D233" s="26"/>
      <c r="E233" s="26"/>
      <c r="F233" s="26"/>
      <c r="G233" s="26" t="s">
        <v>1546</v>
      </c>
      <c r="H233" s="26"/>
      <c r="I233" s="26" t="s">
        <v>745</v>
      </c>
      <c r="J233" s="26" t="s">
        <v>2217</v>
      </c>
      <c r="K233" s="26" t="s">
        <v>2218</v>
      </c>
      <c r="L233" s="26"/>
      <c r="M233" s="10" t="n">
        <f aca="false">COUNTA(C233:L233)</f>
        <v>4</v>
      </c>
      <c r="N233" s="14"/>
      <c r="O233" s="40"/>
    </row>
    <row r="234" customFormat="false" ht="12.8" hidden="false" customHeight="false" outlineLevel="0" collapsed="false">
      <c r="A234" s="7" t="s">
        <v>746</v>
      </c>
      <c r="B234" s="7" t="s">
        <v>747</v>
      </c>
      <c r="C234" s="26"/>
      <c r="D234" s="26"/>
      <c r="E234" s="26"/>
      <c r="F234" s="26"/>
      <c r="G234" s="26" t="s">
        <v>748</v>
      </c>
      <c r="H234" s="26" t="s">
        <v>1547</v>
      </c>
      <c r="I234" s="26" t="s">
        <v>1547</v>
      </c>
      <c r="J234" s="26"/>
      <c r="K234" s="26"/>
      <c r="L234" s="26"/>
      <c r="M234" s="10" t="n">
        <f aca="false">COUNTA(C234:L234)</f>
        <v>3</v>
      </c>
      <c r="N234" s="14"/>
      <c r="O234" s="40"/>
    </row>
    <row r="235" customFormat="false" ht="12.8" hidden="false" customHeight="false" outlineLevel="0" collapsed="false">
      <c r="A235" s="7" t="s">
        <v>750</v>
      </c>
      <c r="B235" s="7" t="s">
        <v>751</v>
      </c>
      <c r="C235" s="26"/>
      <c r="D235" s="26"/>
      <c r="E235" s="26" t="s">
        <v>1548</v>
      </c>
      <c r="F235" s="26" t="s">
        <v>1548</v>
      </c>
      <c r="G235" s="26" t="s">
        <v>752</v>
      </c>
      <c r="H235" s="26" t="s">
        <v>752</v>
      </c>
      <c r="I235" s="26" t="s">
        <v>752</v>
      </c>
      <c r="J235" s="26" t="s">
        <v>1548</v>
      </c>
      <c r="K235" s="26" t="s">
        <v>1548</v>
      </c>
      <c r="L235" s="26"/>
      <c r="M235" s="10" t="n">
        <f aca="false">COUNTA(C235:L235)</f>
        <v>7</v>
      </c>
      <c r="N235" s="14"/>
      <c r="O235" s="40"/>
    </row>
    <row r="236" customFormat="false" ht="12.8" hidden="false" customHeight="false" outlineLevel="0" collapsed="false">
      <c r="A236" s="7" t="s">
        <v>753</v>
      </c>
      <c r="B236" s="7" t="s">
        <v>754</v>
      </c>
      <c r="C236" s="26"/>
      <c r="D236" s="26"/>
      <c r="E236" s="26" t="s">
        <v>1550</v>
      </c>
      <c r="F236" s="26" t="s">
        <v>1550</v>
      </c>
      <c r="G236" s="26" t="s">
        <v>1552</v>
      </c>
      <c r="H236" s="26" t="s">
        <v>2219</v>
      </c>
      <c r="I236" s="26" t="s">
        <v>755</v>
      </c>
      <c r="J236" s="26" t="s">
        <v>1550</v>
      </c>
      <c r="K236" s="26" t="s">
        <v>1550</v>
      </c>
      <c r="L236" s="26"/>
      <c r="M236" s="10" t="n">
        <f aca="false">COUNTA(C236:L236)</f>
        <v>7</v>
      </c>
      <c r="N236" s="14"/>
      <c r="O236" s="40"/>
    </row>
    <row r="237" customFormat="false" ht="12.8" hidden="false" customHeight="false" outlineLevel="0" collapsed="false">
      <c r="A237" s="7" t="s">
        <v>756</v>
      </c>
      <c r="B237" s="7" t="s">
        <v>757</v>
      </c>
      <c r="C237" s="26"/>
      <c r="D237" s="26"/>
      <c r="E237" s="26"/>
      <c r="F237" s="26" t="s">
        <v>758</v>
      </c>
      <c r="G237" s="26" t="s">
        <v>758</v>
      </c>
      <c r="H237" s="26" t="s">
        <v>758</v>
      </c>
      <c r="I237" s="26" t="s">
        <v>2220</v>
      </c>
      <c r="J237" s="26" t="s">
        <v>2220</v>
      </c>
      <c r="K237" s="26"/>
      <c r="L237" s="26"/>
      <c r="M237" s="10" t="n">
        <f aca="false">COUNTA(C237:L237)</f>
        <v>5</v>
      </c>
      <c r="N237" s="14"/>
      <c r="O237" s="40"/>
    </row>
    <row r="238" customFormat="false" ht="12.8" hidden="false" customHeight="false" outlineLevel="0" collapsed="false">
      <c r="A238" s="7" t="s">
        <v>761</v>
      </c>
      <c r="B238" s="7" t="s">
        <v>762</v>
      </c>
      <c r="C238" s="26"/>
      <c r="D238" s="26"/>
      <c r="E238" s="26"/>
      <c r="F238" s="26" t="s">
        <v>1553</v>
      </c>
      <c r="G238" s="26" t="s">
        <v>1553</v>
      </c>
      <c r="H238" s="26" t="s">
        <v>1553</v>
      </c>
      <c r="I238" s="26" t="s">
        <v>1553</v>
      </c>
      <c r="J238" s="26" t="s">
        <v>1553</v>
      </c>
      <c r="K238" s="26" t="s">
        <v>1553</v>
      </c>
      <c r="L238" s="26"/>
      <c r="M238" s="10" t="n">
        <f aca="false">COUNTA(C238:L238)</f>
        <v>6</v>
      </c>
      <c r="N238" s="14"/>
      <c r="O238" s="40"/>
    </row>
    <row r="239" customFormat="false" ht="12.8" hidden="false" customHeight="false" outlineLevel="0" collapsed="false">
      <c r="A239" s="7" t="s">
        <v>766</v>
      </c>
      <c r="B239" s="7" t="s">
        <v>767</v>
      </c>
      <c r="C239" s="26"/>
      <c r="D239" s="26"/>
      <c r="E239" s="26" t="s">
        <v>1557</v>
      </c>
      <c r="F239" s="26" t="s">
        <v>1557</v>
      </c>
      <c r="G239" s="26" t="s">
        <v>1557</v>
      </c>
      <c r="H239" s="26" t="s">
        <v>1557</v>
      </c>
      <c r="I239" s="26" t="s">
        <v>1558</v>
      </c>
      <c r="J239" s="26" t="s">
        <v>2221</v>
      </c>
      <c r="K239" s="26" t="s">
        <v>1558</v>
      </c>
      <c r="L239" s="26"/>
      <c r="M239" s="10" t="n">
        <f aca="false">COUNTA(C239:L239)</f>
        <v>7</v>
      </c>
      <c r="N239" s="14"/>
      <c r="O239" s="40"/>
    </row>
    <row r="240" customFormat="false" ht="12.8" hidden="false" customHeight="false" outlineLevel="0" collapsed="false">
      <c r="A240" s="7" t="s">
        <v>167</v>
      </c>
      <c r="B240" s="7" t="s">
        <v>769</v>
      </c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10" t="n">
        <f aca="false">COUNTA(C240:L240)</f>
        <v>0</v>
      </c>
      <c r="N240" s="14"/>
      <c r="O240" s="40"/>
    </row>
    <row r="241" customFormat="false" ht="12.8" hidden="false" customHeight="false" outlineLevel="0" collapsed="false">
      <c r="A241" s="7" t="s">
        <v>770</v>
      </c>
      <c r="B241" s="7" t="s">
        <v>771</v>
      </c>
      <c r="C241" s="26"/>
      <c r="D241" s="26"/>
      <c r="E241" s="26"/>
      <c r="F241" s="26"/>
      <c r="G241" s="26" t="s">
        <v>1562</v>
      </c>
      <c r="H241" s="26" t="s">
        <v>2222</v>
      </c>
      <c r="I241" s="26" t="s">
        <v>1561</v>
      </c>
      <c r="J241" s="26" t="s">
        <v>1562</v>
      </c>
      <c r="K241" s="26" t="s">
        <v>1560</v>
      </c>
      <c r="L241" s="26"/>
      <c r="M241" s="10" t="n">
        <f aca="false">COUNTA(C241:L241)</f>
        <v>5</v>
      </c>
      <c r="N241" s="14"/>
      <c r="O241" s="40"/>
    </row>
    <row r="242" customFormat="false" ht="12.8" hidden="false" customHeight="false" outlineLevel="0" collapsed="false">
      <c r="A242" s="7" t="s">
        <v>317</v>
      </c>
      <c r="B242" s="7" t="s">
        <v>773</v>
      </c>
      <c r="C242" s="26"/>
      <c r="D242" s="26" t="s">
        <v>1563</v>
      </c>
      <c r="E242" s="26"/>
      <c r="F242" s="26"/>
      <c r="G242" s="26" t="s">
        <v>1563</v>
      </c>
      <c r="H242" s="26" t="s">
        <v>1563</v>
      </c>
      <c r="I242" s="26" t="s">
        <v>774</v>
      </c>
      <c r="J242" s="26" t="s">
        <v>1563</v>
      </c>
      <c r="K242" s="26" t="s">
        <v>1563</v>
      </c>
      <c r="L242" s="26"/>
      <c r="M242" s="10" t="n">
        <f aca="false">COUNTA(C242:L242)</f>
        <v>6</v>
      </c>
      <c r="N242" s="14"/>
      <c r="O242" s="40"/>
    </row>
    <row r="243" customFormat="false" ht="12.8" hidden="false" customHeight="false" outlineLevel="0" collapsed="false">
      <c r="A243" s="7" t="s">
        <v>775</v>
      </c>
      <c r="B243" s="7" t="s">
        <v>776</v>
      </c>
      <c r="C243" s="26" t="s">
        <v>2223</v>
      </c>
      <c r="D243" s="26" t="s">
        <v>2224</v>
      </c>
      <c r="E243" s="26" t="s">
        <v>2224</v>
      </c>
      <c r="F243" s="26" t="s">
        <v>2225</v>
      </c>
      <c r="G243" s="26" t="s">
        <v>1565</v>
      </c>
      <c r="H243" s="26" t="s">
        <v>2226</v>
      </c>
      <c r="I243" s="26" t="s">
        <v>2227</v>
      </c>
      <c r="J243" s="26" t="s">
        <v>2228</v>
      </c>
      <c r="K243" s="26" t="s">
        <v>1566</v>
      </c>
      <c r="L243" s="26"/>
      <c r="M243" s="10" t="n">
        <f aca="false">COUNTA(C243:L243)</f>
        <v>9</v>
      </c>
      <c r="N243" s="14"/>
      <c r="O243" s="40"/>
    </row>
    <row r="244" customFormat="false" ht="12.8" hidden="false" customHeight="false" outlineLevel="0" collapsed="false">
      <c r="A244" s="7" t="s">
        <v>778</v>
      </c>
      <c r="B244" s="7" t="s">
        <v>779</v>
      </c>
      <c r="C244" s="26"/>
      <c r="D244" s="26" t="s">
        <v>2229</v>
      </c>
      <c r="E244" s="26" t="s">
        <v>1569</v>
      </c>
      <c r="F244" s="26" t="s">
        <v>2230</v>
      </c>
      <c r="G244" s="26" t="s">
        <v>2231</v>
      </c>
      <c r="H244" s="26" t="s">
        <v>2231</v>
      </c>
      <c r="I244" s="26" t="s">
        <v>1570</v>
      </c>
      <c r="J244" s="26" t="s">
        <v>1569</v>
      </c>
      <c r="K244" s="26" t="s">
        <v>2232</v>
      </c>
      <c r="L244" s="26" t="s">
        <v>2233</v>
      </c>
      <c r="M244" s="10" t="n">
        <f aca="false">COUNTA(C244:L244)</f>
        <v>9</v>
      </c>
      <c r="N244" s="14"/>
      <c r="O244" s="40"/>
    </row>
    <row r="245" customFormat="false" ht="12.8" hidden="false" customHeight="false" outlineLevel="0" collapsed="false">
      <c r="A245" s="7" t="s">
        <v>782</v>
      </c>
      <c r="B245" s="7" t="s">
        <v>783</v>
      </c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10" t="n">
        <f aca="false">COUNTA(C245:L245)</f>
        <v>0</v>
      </c>
      <c r="N245" s="14"/>
      <c r="O245" s="40"/>
    </row>
    <row r="246" customFormat="false" ht="12.8" hidden="false" customHeight="false" outlineLevel="0" collapsed="false">
      <c r="A246" s="7" t="s">
        <v>784</v>
      </c>
      <c r="B246" s="7" t="s">
        <v>785</v>
      </c>
      <c r="C246" s="26"/>
      <c r="D246" s="26"/>
      <c r="E246" s="26"/>
      <c r="F246" s="26"/>
      <c r="G246" s="26"/>
      <c r="H246" s="26"/>
      <c r="I246" s="26"/>
      <c r="J246" s="26"/>
      <c r="K246" s="26" t="s">
        <v>786</v>
      </c>
      <c r="L246" s="26"/>
      <c r="M246" s="10" t="n">
        <f aca="false">COUNTA(C246:L246)</f>
        <v>1</v>
      </c>
      <c r="N246" s="14"/>
      <c r="O246" s="40"/>
    </row>
    <row r="247" customFormat="false" ht="12.8" hidden="false" customHeight="false" outlineLevel="0" collapsed="false">
      <c r="A247" s="7" t="s">
        <v>787</v>
      </c>
      <c r="B247" s="7" t="s">
        <v>788</v>
      </c>
      <c r="C247" s="26"/>
      <c r="D247" s="26" t="s">
        <v>2234</v>
      </c>
      <c r="E247" s="26" t="s">
        <v>2235</v>
      </c>
      <c r="F247" s="26" t="s">
        <v>2235</v>
      </c>
      <c r="G247" s="26" t="s">
        <v>1573</v>
      </c>
      <c r="H247" s="26" t="s">
        <v>2236</v>
      </c>
      <c r="I247" s="26" t="s">
        <v>1574</v>
      </c>
      <c r="J247" s="26" t="s">
        <v>1575</v>
      </c>
      <c r="K247" s="26" t="s">
        <v>2236</v>
      </c>
      <c r="L247" s="26" t="s">
        <v>2237</v>
      </c>
      <c r="M247" s="10" t="n">
        <f aca="false">COUNTA(C247:L247)</f>
        <v>9</v>
      </c>
      <c r="N247" s="14"/>
      <c r="O247" s="40"/>
    </row>
    <row r="248" customFormat="false" ht="12.8" hidden="false" customHeight="false" outlineLevel="0" collapsed="false">
      <c r="A248" s="7" t="s">
        <v>790</v>
      </c>
      <c r="B248" s="7" t="s">
        <v>791</v>
      </c>
      <c r="C248" s="26"/>
      <c r="D248" s="26"/>
      <c r="E248" s="26"/>
      <c r="F248" s="26" t="s">
        <v>1577</v>
      </c>
      <c r="G248" s="26" t="s">
        <v>1576</v>
      </c>
      <c r="H248" s="26"/>
      <c r="I248" s="26" t="s">
        <v>1577</v>
      </c>
      <c r="J248" s="26" t="s">
        <v>2238</v>
      </c>
      <c r="K248" s="26"/>
      <c r="L248" s="26"/>
      <c r="M248" s="10" t="n">
        <f aca="false">COUNTA(C248:L248)</f>
        <v>4</v>
      </c>
      <c r="N248" s="14"/>
      <c r="O248" s="40"/>
    </row>
    <row r="249" customFormat="false" ht="12.8" hidden="false" customHeight="false" outlineLevel="0" collapsed="false">
      <c r="A249" s="7" t="s">
        <v>793</v>
      </c>
      <c r="B249" s="7" t="s">
        <v>794</v>
      </c>
      <c r="C249" s="26"/>
      <c r="D249" s="26"/>
      <c r="E249" s="26"/>
      <c r="F249" s="26" t="s">
        <v>1580</v>
      </c>
      <c r="G249" s="26" t="s">
        <v>2239</v>
      </c>
      <c r="H249" s="26" t="s">
        <v>2240</v>
      </c>
      <c r="I249" s="26" t="s">
        <v>1579</v>
      </c>
      <c r="J249" s="26" t="s">
        <v>2241</v>
      </c>
      <c r="K249" s="26" t="s">
        <v>2240</v>
      </c>
      <c r="L249" s="26"/>
      <c r="M249" s="10" t="n">
        <f aca="false">COUNTA(C249:L249)</f>
        <v>6</v>
      </c>
      <c r="N249" s="14"/>
      <c r="O249" s="40"/>
    </row>
    <row r="250" customFormat="false" ht="12.8" hidden="false" customHeight="false" outlineLevel="0" collapsed="false">
      <c r="A250" s="7" t="s">
        <v>796</v>
      </c>
      <c r="B250" s="7" t="s">
        <v>797</v>
      </c>
      <c r="C250" s="26"/>
      <c r="D250" s="26"/>
      <c r="E250" s="26"/>
      <c r="F250" s="26"/>
      <c r="G250" s="26" t="s">
        <v>1581</v>
      </c>
      <c r="H250" s="26" t="s">
        <v>1581</v>
      </c>
      <c r="I250" s="26"/>
      <c r="J250" s="26"/>
      <c r="K250" s="26"/>
      <c r="L250" s="26"/>
      <c r="M250" s="10" t="n">
        <f aca="false">COUNTA(C250:L250)</f>
        <v>2</v>
      </c>
      <c r="N250" s="14"/>
      <c r="O250" s="40"/>
    </row>
    <row r="251" customFormat="false" ht="12.8" hidden="false" customHeight="false" outlineLevel="0" collapsed="false">
      <c r="A251" s="7" t="s">
        <v>799</v>
      </c>
      <c r="B251" s="7" t="s">
        <v>800</v>
      </c>
      <c r="C251" s="26"/>
      <c r="D251" s="26"/>
      <c r="E251" s="26" t="s">
        <v>1584</v>
      </c>
      <c r="F251" s="26" t="s">
        <v>1583</v>
      </c>
      <c r="G251" s="26" t="s">
        <v>1585</v>
      </c>
      <c r="H251" s="26" t="s">
        <v>2242</v>
      </c>
      <c r="I251" s="26" t="s">
        <v>2243</v>
      </c>
      <c r="J251" s="26" t="s">
        <v>2244</v>
      </c>
      <c r="K251" s="26" t="s">
        <v>2243</v>
      </c>
      <c r="L251" s="26"/>
      <c r="M251" s="10" t="n">
        <f aca="false">COUNTA(C251:L251)</f>
        <v>7</v>
      </c>
      <c r="N251" s="14"/>
      <c r="O251" s="40"/>
    </row>
    <row r="252" customFormat="false" ht="12.8" hidden="false" customHeight="false" outlineLevel="0" collapsed="false">
      <c r="A252" s="7" t="s">
        <v>802</v>
      </c>
      <c r="B252" s="7" t="s">
        <v>803</v>
      </c>
      <c r="C252" s="26"/>
      <c r="D252" s="26" t="s">
        <v>2245</v>
      </c>
      <c r="E252" s="26"/>
      <c r="F252" s="26" t="s">
        <v>2245</v>
      </c>
      <c r="G252" s="26" t="s">
        <v>804</v>
      </c>
      <c r="H252" s="26" t="s">
        <v>804</v>
      </c>
      <c r="I252" s="26" t="s">
        <v>804</v>
      </c>
      <c r="J252" s="26"/>
      <c r="K252" s="26"/>
      <c r="L252" s="26"/>
      <c r="M252" s="10" t="n">
        <f aca="false">COUNTA(C252:L252)</f>
        <v>5</v>
      </c>
      <c r="N252" s="14"/>
      <c r="O252" s="40"/>
    </row>
    <row r="253" customFormat="false" ht="12.8" hidden="false" customHeight="false" outlineLevel="0" collapsed="false">
      <c r="A253" s="7" t="s">
        <v>805</v>
      </c>
      <c r="B253" s="7" t="s">
        <v>806</v>
      </c>
      <c r="C253" s="26"/>
      <c r="D253" s="26" t="s">
        <v>1587</v>
      </c>
      <c r="E253" s="26"/>
      <c r="F253" s="26" t="s">
        <v>2246</v>
      </c>
      <c r="G253" s="26" t="s">
        <v>2247</v>
      </c>
      <c r="H253" s="26" t="s">
        <v>1586</v>
      </c>
      <c r="I253" s="26" t="s">
        <v>807</v>
      </c>
      <c r="J253" s="26" t="s">
        <v>1587</v>
      </c>
      <c r="K253" s="26" t="s">
        <v>807</v>
      </c>
      <c r="L253" s="26"/>
      <c r="M253" s="10" t="n">
        <f aca="false">COUNTA(C253:L253)</f>
        <v>7</v>
      </c>
      <c r="N253" s="14"/>
      <c r="O253" s="40"/>
    </row>
    <row r="254" customFormat="false" ht="12.8" hidden="false" customHeight="false" outlineLevel="0" collapsed="false">
      <c r="A254" s="7" t="s">
        <v>808</v>
      </c>
      <c r="B254" s="7" t="s">
        <v>809</v>
      </c>
      <c r="C254" s="26"/>
      <c r="D254" s="26"/>
      <c r="E254" s="26"/>
      <c r="F254" s="26" t="s">
        <v>2248</v>
      </c>
      <c r="G254" s="26"/>
      <c r="H254" s="26" t="s">
        <v>1588</v>
      </c>
      <c r="I254" s="26" t="s">
        <v>2249</v>
      </c>
      <c r="J254" s="26" t="s">
        <v>1588</v>
      </c>
      <c r="K254" s="26" t="s">
        <v>1589</v>
      </c>
      <c r="L254" s="26"/>
      <c r="M254" s="10" t="n">
        <f aca="false">COUNTA(C254:L254)</f>
        <v>5</v>
      </c>
      <c r="N254" s="14"/>
      <c r="O254" s="40"/>
    </row>
    <row r="255" customFormat="false" ht="12.8" hidden="false" customHeight="false" outlineLevel="0" collapsed="false">
      <c r="A255" s="7" t="s">
        <v>811</v>
      </c>
      <c r="B255" s="7" t="s">
        <v>812</v>
      </c>
      <c r="C255" s="26"/>
      <c r="D255" s="26"/>
      <c r="E255" s="26"/>
      <c r="F255" s="26"/>
      <c r="G255" s="26" t="s">
        <v>1590</v>
      </c>
      <c r="H255" s="26"/>
      <c r="I255" s="26" t="s">
        <v>813</v>
      </c>
      <c r="J255" s="26"/>
      <c r="K255" s="26"/>
      <c r="L255" s="26"/>
      <c r="M255" s="10" t="n">
        <f aca="false">COUNTA(C255:L255)</f>
        <v>2</v>
      </c>
      <c r="N255" s="14"/>
      <c r="O255" s="40"/>
    </row>
    <row r="256" customFormat="false" ht="12.8" hidden="false" customHeight="false" outlineLevel="0" collapsed="false">
      <c r="A256" s="7" t="s">
        <v>814</v>
      </c>
      <c r="B256" s="7" t="s">
        <v>815</v>
      </c>
      <c r="C256" s="26"/>
      <c r="D256" s="26"/>
      <c r="E256" s="26"/>
      <c r="F256" s="26" t="s">
        <v>2250</v>
      </c>
      <c r="G256" s="26" t="s">
        <v>816</v>
      </c>
      <c r="H256" s="26" t="s">
        <v>1591</v>
      </c>
      <c r="I256" s="26" t="s">
        <v>1591</v>
      </c>
      <c r="J256" s="26" t="s">
        <v>1591</v>
      </c>
      <c r="K256" s="26" t="s">
        <v>816</v>
      </c>
      <c r="L256" s="26"/>
      <c r="M256" s="10" t="n">
        <f aca="false">COUNTA(C256:L256)</f>
        <v>6</v>
      </c>
      <c r="N256" s="14"/>
      <c r="O256" s="40"/>
    </row>
    <row r="257" customFormat="false" ht="12.8" hidden="false" customHeight="false" outlineLevel="0" collapsed="false">
      <c r="A257" s="7" t="s">
        <v>817</v>
      </c>
      <c r="B257" s="7" t="s">
        <v>818</v>
      </c>
      <c r="C257" s="26"/>
      <c r="D257" s="26" t="s">
        <v>2251</v>
      </c>
      <c r="E257" s="26" t="s">
        <v>2252</v>
      </c>
      <c r="F257" s="26" t="s">
        <v>2253</v>
      </c>
      <c r="G257" s="26" t="s">
        <v>1592</v>
      </c>
      <c r="H257" s="26" t="s">
        <v>1593</v>
      </c>
      <c r="I257" s="26" t="s">
        <v>2251</v>
      </c>
      <c r="J257" s="26" t="s">
        <v>2254</v>
      </c>
      <c r="K257" s="26" t="s">
        <v>1594</v>
      </c>
      <c r="L257" s="26"/>
      <c r="M257" s="10" t="n">
        <f aca="false">COUNTA(C257:L257)</f>
        <v>8</v>
      </c>
      <c r="N257" s="14"/>
      <c r="O257" s="40"/>
    </row>
    <row r="258" customFormat="false" ht="12.8" hidden="false" customHeight="false" outlineLevel="0" collapsed="false">
      <c r="A258" s="7" t="s">
        <v>257</v>
      </c>
      <c r="B258" s="7" t="s">
        <v>820</v>
      </c>
      <c r="C258" s="26"/>
      <c r="D258" s="26"/>
      <c r="E258" s="26" t="s">
        <v>821</v>
      </c>
      <c r="F258" s="26" t="s">
        <v>2255</v>
      </c>
      <c r="G258" s="26" t="s">
        <v>2255</v>
      </c>
      <c r="H258" s="26" t="s">
        <v>2255</v>
      </c>
      <c r="I258" s="26" t="s">
        <v>821</v>
      </c>
      <c r="J258" s="26" t="s">
        <v>2256</v>
      </c>
      <c r="K258" s="26" t="s">
        <v>821</v>
      </c>
      <c r="L258" s="26"/>
      <c r="M258" s="10" t="n">
        <f aca="false">COUNTA(C258:L258)</f>
        <v>7</v>
      </c>
      <c r="N258" s="14"/>
      <c r="O258" s="40"/>
    </row>
    <row r="259" customFormat="false" ht="12.8" hidden="false" customHeight="false" outlineLevel="0" collapsed="false">
      <c r="A259" s="7" t="s">
        <v>823</v>
      </c>
      <c r="B259" s="7" t="s">
        <v>824</v>
      </c>
      <c r="C259" s="26"/>
      <c r="D259" s="26"/>
      <c r="E259" s="26"/>
      <c r="F259" s="26" t="s">
        <v>1595</v>
      </c>
      <c r="G259" s="26" t="s">
        <v>2257</v>
      </c>
      <c r="H259" s="26" t="s">
        <v>2257</v>
      </c>
      <c r="I259" s="26" t="s">
        <v>825</v>
      </c>
      <c r="J259" s="26" t="s">
        <v>1596</v>
      </c>
      <c r="K259" s="26" t="s">
        <v>1596</v>
      </c>
      <c r="L259" s="26"/>
      <c r="M259" s="10" t="n">
        <f aca="false">COUNTA(C259:L259)</f>
        <v>6</v>
      </c>
      <c r="N259" s="14"/>
      <c r="O259" s="40"/>
    </row>
    <row r="260" customFormat="false" ht="12.8" hidden="false" customHeight="false" outlineLevel="0" collapsed="false">
      <c r="A260" s="7" t="s">
        <v>827</v>
      </c>
      <c r="B260" s="7" t="s">
        <v>828</v>
      </c>
      <c r="C260" s="26"/>
      <c r="D260" s="26" t="s">
        <v>2258</v>
      </c>
      <c r="E260" s="26" t="s">
        <v>2259</v>
      </c>
      <c r="F260" s="26" t="s">
        <v>2260</v>
      </c>
      <c r="G260" s="26" t="s">
        <v>829</v>
      </c>
      <c r="H260" s="26" t="s">
        <v>2258</v>
      </c>
      <c r="I260" s="26" t="s">
        <v>829</v>
      </c>
      <c r="J260" s="26" t="s">
        <v>2258</v>
      </c>
      <c r="K260" s="26" t="s">
        <v>1598</v>
      </c>
      <c r="L260" s="26"/>
      <c r="M260" s="10" t="n">
        <f aca="false">COUNTA(C260:L260)</f>
        <v>8</v>
      </c>
      <c r="N260" s="14"/>
      <c r="O260" s="40"/>
    </row>
    <row r="261" customFormat="false" ht="12.8" hidden="false" customHeight="false" outlineLevel="0" collapsed="false">
      <c r="A261" s="7" t="s">
        <v>830</v>
      </c>
      <c r="B261" s="7" t="s">
        <v>831</v>
      </c>
      <c r="C261" s="26"/>
      <c r="D261" s="26" t="s">
        <v>1600</v>
      </c>
      <c r="E261" s="26" t="s">
        <v>1600</v>
      </c>
      <c r="F261" s="26" t="s">
        <v>1600</v>
      </c>
      <c r="G261" s="26" t="s">
        <v>1599</v>
      </c>
      <c r="H261" s="26" t="s">
        <v>1600</v>
      </c>
      <c r="I261" s="26" t="s">
        <v>1600</v>
      </c>
      <c r="J261" s="26" t="s">
        <v>2261</v>
      </c>
      <c r="K261" s="26" t="s">
        <v>1600</v>
      </c>
      <c r="L261" s="26"/>
      <c r="M261" s="10" t="n">
        <f aca="false">COUNTA(C261:L261)</f>
        <v>8</v>
      </c>
      <c r="N261" s="14"/>
      <c r="O261" s="40"/>
    </row>
    <row r="262" customFormat="false" ht="12.8" hidden="false" customHeight="false" outlineLevel="0" collapsed="false">
      <c r="A262" s="7" t="s">
        <v>833</v>
      </c>
      <c r="B262" s="7" t="s">
        <v>834</v>
      </c>
      <c r="C262" s="26"/>
      <c r="D262" s="26" t="s">
        <v>2262</v>
      </c>
      <c r="E262" s="26" t="s">
        <v>2263</v>
      </c>
      <c r="F262" s="26" t="s">
        <v>835</v>
      </c>
      <c r="G262" s="26" t="s">
        <v>1601</v>
      </c>
      <c r="H262" s="26" t="s">
        <v>2264</v>
      </c>
      <c r="I262" s="26" t="s">
        <v>2265</v>
      </c>
      <c r="J262" s="26" t="s">
        <v>2266</v>
      </c>
      <c r="K262" s="26" t="s">
        <v>2265</v>
      </c>
      <c r="L262" s="26"/>
      <c r="M262" s="10" t="n">
        <f aca="false">COUNTA(C262:L262)</f>
        <v>8</v>
      </c>
      <c r="N262" s="14"/>
      <c r="O262" s="40"/>
    </row>
    <row r="263" customFormat="false" ht="12.8" hidden="false" customHeight="false" outlineLevel="0" collapsed="false">
      <c r="A263" s="7" t="s">
        <v>836</v>
      </c>
      <c r="B263" s="7" t="s">
        <v>837</v>
      </c>
      <c r="C263" s="26"/>
      <c r="D263" s="26"/>
      <c r="E263" s="26"/>
      <c r="F263" s="26"/>
      <c r="G263" s="26" t="s">
        <v>2267</v>
      </c>
      <c r="H263" s="26" t="s">
        <v>2268</v>
      </c>
      <c r="I263" s="26" t="s">
        <v>838</v>
      </c>
      <c r="J263" s="26" t="s">
        <v>2268</v>
      </c>
      <c r="K263" s="26" t="s">
        <v>1602</v>
      </c>
      <c r="L263" s="26"/>
      <c r="M263" s="10" t="n">
        <f aca="false">COUNTA(C263:L263)</f>
        <v>5</v>
      </c>
      <c r="N263" s="14"/>
      <c r="O263" s="40"/>
    </row>
    <row r="264" customFormat="false" ht="12.8" hidden="false" customHeight="false" outlineLevel="0" collapsed="false">
      <c r="A264" s="7" t="s">
        <v>839</v>
      </c>
      <c r="B264" s="7" t="s">
        <v>840</v>
      </c>
      <c r="C264" s="26"/>
      <c r="D264" s="26" t="s">
        <v>1605</v>
      </c>
      <c r="E264" s="26" t="s">
        <v>1605</v>
      </c>
      <c r="F264" s="26" t="s">
        <v>1605</v>
      </c>
      <c r="G264" s="26" t="s">
        <v>1605</v>
      </c>
      <c r="H264" s="26" t="s">
        <v>1605</v>
      </c>
      <c r="I264" s="26" t="s">
        <v>1606</v>
      </c>
      <c r="J264" s="26" t="s">
        <v>1605</v>
      </c>
      <c r="K264" s="26" t="s">
        <v>1605</v>
      </c>
      <c r="L264" s="26"/>
      <c r="M264" s="10" t="n">
        <f aca="false">COUNTA(C264:L264)</f>
        <v>8</v>
      </c>
      <c r="N264" s="14"/>
      <c r="O264" s="40"/>
    </row>
    <row r="265" customFormat="false" ht="12.8" hidden="false" customHeight="false" outlineLevel="0" collapsed="false">
      <c r="A265" s="7" t="s">
        <v>842</v>
      </c>
      <c r="B265" s="7" t="s">
        <v>843</v>
      </c>
      <c r="C265" s="26"/>
      <c r="D265" s="26" t="s">
        <v>2269</v>
      </c>
      <c r="E265" s="26" t="s">
        <v>1609</v>
      </c>
      <c r="F265" s="26" t="s">
        <v>1609</v>
      </c>
      <c r="G265" s="26" t="s">
        <v>2270</v>
      </c>
      <c r="H265" s="26" t="s">
        <v>1609</v>
      </c>
      <c r="I265" s="26" t="s">
        <v>1609</v>
      </c>
      <c r="J265" s="26" t="s">
        <v>1609</v>
      </c>
      <c r="K265" s="26" t="s">
        <v>2270</v>
      </c>
      <c r="L265" s="26"/>
      <c r="M265" s="10" t="n">
        <f aca="false">COUNTA(C265:L265)</f>
        <v>8</v>
      </c>
      <c r="N265" s="14"/>
      <c r="O265" s="40"/>
    </row>
    <row r="266" customFormat="false" ht="12.8" hidden="false" customHeight="false" outlineLevel="0" collapsed="false">
      <c r="A266" s="7" t="s">
        <v>845</v>
      </c>
      <c r="B266" s="7" t="s">
        <v>846</v>
      </c>
      <c r="C266" s="26"/>
      <c r="D266" s="26"/>
      <c r="E266" s="26" t="s">
        <v>1612</v>
      </c>
      <c r="F266" s="26" t="s">
        <v>2271</v>
      </c>
      <c r="G266" s="26" t="s">
        <v>2272</v>
      </c>
      <c r="H266" s="26" t="s">
        <v>1612</v>
      </c>
      <c r="I266" s="26" t="s">
        <v>1613</v>
      </c>
      <c r="J266" s="26" t="s">
        <v>2273</v>
      </c>
      <c r="K266" s="26" t="s">
        <v>2273</v>
      </c>
      <c r="L266" s="26"/>
      <c r="M266" s="10" t="n">
        <f aca="false">COUNTA(C266:L266)</f>
        <v>7</v>
      </c>
      <c r="N266" s="14"/>
      <c r="O266" s="40"/>
    </row>
    <row r="267" customFormat="false" ht="12.8" hidden="false" customHeight="false" outlineLevel="0" collapsed="false">
      <c r="A267" s="7" t="s">
        <v>848</v>
      </c>
      <c r="B267" s="7" t="s">
        <v>849</v>
      </c>
      <c r="C267" s="26"/>
      <c r="D267" s="26" t="s">
        <v>1614</v>
      </c>
      <c r="E267" s="26" t="s">
        <v>1614</v>
      </c>
      <c r="F267" s="26" t="s">
        <v>850</v>
      </c>
      <c r="G267" s="26" t="s">
        <v>1614</v>
      </c>
      <c r="H267" s="26" t="s">
        <v>850</v>
      </c>
      <c r="I267" s="26" t="s">
        <v>1614</v>
      </c>
      <c r="J267" s="26" t="s">
        <v>1614</v>
      </c>
      <c r="K267" s="26" t="s">
        <v>1614</v>
      </c>
      <c r="L267" s="26"/>
      <c r="M267" s="10" t="n">
        <f aca="false">COUNTA(C267:L267)</f>
        <v>8</v>
      </c>
      <c r="N267" s="14"/>
      <c r="O267" s="40"/>
    </row>
    <row r="268" customFormat="false" ht="12.8" hidden="false" customHeight="false" outlineLevel="0" collapsed="false">
      <c r="A268" s="7" t="s">
        <v>851</v>
      </c>
      <c r="B268" s="7" t="s">
        <v>852</v>
      </c>
      <c r="C268" s="26"/>
      <c r="D268" s="26"/>
      <c r="E268" s="26" t="s">
        <v>853</v>
      </c>
      <c r="F268" s="26"/>
      <c r="G268" s="26"/>
      <c r="H268" s="26"/>
      <c r="I268" s="26" t="s">
        <v>853</v>
      </c>
      <c r="J268" s="26"/>
      <c r="K268" s="26" t="s">
        <v>853</v>
      </c>
      <c r="L268" s="26"/>
      <c r="M268" s="10" t="n">
        <f aca="false">COUNTA(C268:L268)</f>
        <v>3</v>
      </c>
      <c r="N268" s="14"/>
      <c r="O268" s="40"/>
    </row>
    <row r="269" customFormat="false" ht="12.8" hidden="false" customHeight="false" outlineLevel="0" collapsed="false">
      <c r="A269" s="7" t="s">
        <v>854</v>
      </c>
      <c r="B269" s="7" t="s">
        <v>855</v>
      </c>
      <c r="C269" s="26"/>
      <c r="D269" s="26" t="s">
        <v>2274</v>
      </c>
      <c r="E269" s="26" t="s">
        <v>1615</v>
      </c>
      <c r="F269" s="26" t="s">
        <v>2274</v>
      </c>
      <c r="G269" s="26" t="s">
        <v>2275</v>
      </c>
      <c r="H269" s="26" t="s">
        <v>1616</v>
      </c>
      <c r="I269" s="26" t="s">
        <v>1616</v>
      </c>
      <c r="J269" s="26" t="s">
        <v>1616</v>
      </c>
      <c r="K269" s="26" t="s">
        <v>1616</v>
      </c>
      <c r="L269" s="26"/>
      <c r="M269" s="10" t="n">
        <f aca="false">COUNTA(C269:L269)</f>
        <v>8</v>
      </c>
      <c r="N269" s="14"/>
      <c r="O269" s="40"/>
    </row>
    <row r="270" customFormat="false" ht="12.8" hidden="false" customHeight="false" outlineLevel="0" collapsed="false">
      <c r="A270" s="7" t="s">
        <v>857</v>
      </c>
      <c r="B270" s="7" t="s">
        <v>858</v>
      </c>
      <c r="C270" s="26"/>
      <c r="D270" s="26" t="s">
        <v>2276</v>
      </c>
      <c r="E270" s="26"/>
      <c r="F270" s="26" t="s">
        <v>2277</v>
      </c>
      <c r="G270" s="26" t="s">
        <v>859</v>
      </c>
      <c r="H270" s="26" t="s">
        <v>1618</v>
      </c>
      <c r="I270" s="26" t="s">
        <v>1618</v>
      </c>
      <c r="J270" s="26" t="s">
        <v>1618</v>
      </c>
      <c r="K270" s="26" t="s">
        <v>1618</v>
      </c>
      <c r="L270" s="26"/>
      <c r="M270" s="10" t="n">
        <f aca="false">COUNTA(C270:L270)</f>
        <v>7</v>
      </c>
      <c r="N270" s="14"/>
      <c r="O270" s="40"/>
    </row>
    <row r="271" customFormat="false" ht="12.8" hidden="false" customHeight="false" outlineLevel="0" collapsed="false">
      <c r="A271" s="7" t="s">
        <v>860</v>
      </c>
      <c r="B271" s="7" t="s">
        <v>861</v>
      </c>
      <c r="C271" s="26"/>
      <c r="D271" s="26"/>
      <c r="E271" s="26"/>
      <c r="F271" s="26" t="s">
        <v>2278</v>
      </c>
      <c r="G271" s="26"/>
      <c r="H271" s="26" t="s">
        <v>1621</v>
      </c>
      <c r="I271" s="26" t="s">
        <v>862</v>
      </c>
      <c r="J271" s="26" t="s">
        <v>1619</v>
      </c>
      <c r="K271" s="26" t="s">
        <v>1620</v>
      </c>
      <c r="L271" s="26"/>
      <c r="M271" s="10" t="n">
        <f aca="false">COUNTA(C271:L271)</f>
        <v>5</v>
      </c>
      <c r="N271" s="14"/>
      <c r="O271" s="40"/>
    </row>
    <row r="272" customFormat="false" ht="12.8" hidden="false" customHeight="false" outlineLevel="0" collapsed="false">
      <c r="A272" s="7" t="s">
        <v>606</v>
      </c>
      <c r="B272" s="7" t="s">
        <v>863</v>
      </c>
      <c r="C272" s="26"/>
      <c r="D272" s="26" t="s">
        <v>2279</v>
      </c>
      <c r="E272" s="26" t="s">
        <v>2280</v>
      </c>
      <c r="F272" s="26" t="s">
        <v>2280</v>
      </c>
      <c r="G272" s="26" t="s">
        <v>1622</v>
      </c>
      <c r="H272" s="26" t="s">
        <v>2280</v>
      </c>
      <c r="I272" s="26" t="s">
        <v>864</v>
      </c>
      <c r="J272" s="26" t="s">
        <v>2279</v>
      </c>
      <c r="K272" s="26" t="s">
        <v>1622</v>
      </c>
      <c r="L272" s="26"/>
      <c r="M272" s="10" t="n">
        <f aca="false">COUNTA(C272:L272)</f>
        <v>8</v>
      </c>
      <c r="N272" s="14"/>
      <c r="O272" s="40"/>
    </row>
    <row r="273" customFormat="false" ht="12.8" hidden="false" customHeight="false" outlineLevel="0" collapsed="false">
      <c r="A273" s="7" t="s">
        <v>323</v>
      </c>
      <c r="B273" s="7" t="s">
        <v>865</v>
      </c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10" t="n">
        <f aca="false">COUNTA(C273:L273)</f>
        <v>0</v>
      </c>
      <c r="N273" s="14"/>
      <c r="O273" s="40"/>
    </row>
    <row r="274" customFormat="false" ht="12.8" hidden="false" customHeight="false" outlineLevel="0" collapsed="false">
      <c r="A274" s="7" t="s">
        <v>866</v>
      </c>
      <c r="B274" s="7" t="s">
        <v>867</v>
      </c>
      <c r="C274" s="26"/>
      <c r="D274" s="26"/>
      <c r="E274" s="26" t="s">
        <v>868</v>
      </c>
      <c r="F274" s="26"/>
      <c r="G274" s="26" t="s">
        <v>868</v>
      </c>
      <c r="H274" s="26" t="s">
        <v>868</v>
      </c>
      <c r="I274" s="26" t="s">
        <v>868</v>
      </c>
      <c r="J274" s="26" t="s">
        <v>868</v>
      </c>
      <c r="K274" s="26" t="s">
        <v>868</v>
      </c>
      <c r="L274" s="26"/>
      <c r="M274" s="10" t="n">
        <f aca="false">COUNTA(C274:L274)</f>
        <v>6</v>
      </c>
      <c r="N274" s="14"/>
      <c r="O274" s="40"/>
    </row>
    <row r="275" customFormat="false" ht="12.8" hidden="false" customHeight="false" outlineLevel="0" collapsed="false">
      <c r="A275" s="7" t="s">
        <v>869</v>
      </c>
      <c r="B275" s="7" t="s">
        <v>870</v>
      </c>
      <c r="C275" s="26"/>
      <c r="D275" s="26"/>
      <c r="E275" s="26"/>
      <c r="F275" s="26" t="s">
        <v>1625</v>
      </c>
      <c r="G275" s="26" t="s">
        <v>871</v>
      </c>
      <c r="H275" s="26" t="s">
        <v>1625</v>
      </c>
      <c r="I275" s="26" t="s">
        <v>1625</v>
      </c>
      <c r="J275" s="26" t="s">
        <v>1625</v>
      </c>
      <c r="K275" s="26" t="s">
        <v>2281</v>
      </c>
      <c r="L275" s="26"/>
      <c r="M275" s="10" t="n">
        <f aca="false">COUNTA(C275:L275)</f>
        <v>6</v>
      </c>
      <c r="N275" s="14"/>
      <c r="O275" s="40"/>
    </row>
    <row r="276" customFormat="false" ht="12.8" hidden="false" customHeight="false" outlineLevel="0" collapsed="false">
      <c r="A276" s="7" t="s">
        <v>873</v>
      </c>
      <c r="B276" s="7" t="s">
        <v>874</v>
      </c>
      <c r="C276" s="26"/>
      <c r="D276" s="26" t="s">
        <v>2282</v>
      </c>
      <c r="E276" s="26"/>
      <c r="F276" s="26" t="s">
        <v>1627</v>
      </c>
      <c r="G276" s="26" t="s">
        <v>2283</v>
      </c>
      <c r="H276" s="26" t="s">
        <v>2284</v>
      </c>
      <c r="I276" s="26" t="s">
        <v>1627</v>
      </c>
      <c r="J276" s="26" t="s">
        <v>2285</v>
      </c>
      <c r="K276" s="26" t="s">
        <v>1627</v>
      </c>
      <c r="L276" s="26"/>
      <c r="M276" s="10" t="n">
        <f aca="false">COUNTA(C276:L276)</f>
        <v>7</v>
      </c>
      <c r="N276" s="14"/>
      <c r="O276" s="40"/>
    </row>
    <row r="277" customFormat="false" ht="12.8" hidden="false" customHeight="false" outlineLevel="0" collapsed="false">
      <c r="A277" s="7" t="s">
        <v>876</v>
      </c>
      <c r="B277" s="7" t="s">
        <v>877</v>
      </c>
      <c r="C277" s="26"/>
      <c r="D277" s="26"/>
      <c r="E277" s="26"/>
      <c r="F277" s="26"/>
      <c r="G277" s="26" t="s">
        <v>1631</v>
      </c>
      <c r="H277" s="26" t="s">
        <v>2286</v>
      </c>
      <c r="I277" s="26" t="s">
        <v>1630</v>
      </c>
      <c r="J277" s="26" t="s">
        <v>2287</v>
      </c>
      <c r="K277" s="26" t="s">
        <v>2288</v>
      </c>
      <c r="L277" s="26"/>
      <c r="M277" s="10" t="n">
        <f aca="false">COUNTA(C277:L277)</f>
        <v>5</v>
      </c>
      <c r="N277" s="14"/>
      <c r="O277" s="40"/>
    </row>
    <row r="278" customFormat="false" ht="12.8" hidden="false" customHeight="false" outlineLevel="0" collapsed="false">
      <c r="A278" s="7" t="s">
        <v>880</v>
      </c>
      <c r="B278" s="7" t="s">
        <v>881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10" t="n">
        <f aca="false">COUNTA(C278:L278)</f>
        <v>0</v>
      </c>
      <c r="N278" s="14"/>
      <c r="O278" s="40"/>
    </row>
    <row r="279" customFormat="false" ht="12.8" hidden="false" customHeight="false" outlineLevel="0" collapsed="false">
      <c r="A279" s="7" t="s">
        <v>882</v>
      </c>
      <c r="B279" s="7" t="s">
        <v>883</v>
      </c>
      <c r="C279" s="26"/>
      <c r="D279" s="26" t="s">
        <v>2289</v>
      </c>
      <c r="E279" s="26" t="s">
        <v>2290</v>
      </c>
      <c r="F279" s="26" t="s">
        <v>2291</v>
      </c>
      <c r="G279" s="26" t="s">
        <v>1634</v>
      </c>
      <c r="H279" s="26" t="s">
        <v>2292</v>
      </c>
      <c r="I279" s="26" t="s">
        <v>2293</v>
      </c>
      <c r="J279" s="26" t="s">
        <v>1636</v>
      </c>
      <c r="K279" s="26" t="s">
        <v>1635</v>
      </c>
      <c r="L279" s="26"/>
      <c r="M279" s="10" t="n">
        <f aca="false">COUNTA(C279:L279)</f>
        <v>8</v>
      </c>
      <c r="N279" s="14"/>
      <c r="O279" s="40"/>
    </row>
    <row r="280" customFormat="false" ht="12.8" hidden="false" customHeight="false" outlineLevel="0" collapsed="false">
      <c r="A280" s="7" t="s">
        <v>885</v>
      </c>
      <c r="B280" s="7" t="s">
        <v>886</v>
      </c>
      <c r="C280" s="26"/>
      <c r="D280" s="26" t="s">
        <v>2294</v>
      </c>
      <c r="E280" s="26" t="s">
        <v>2295</v>
      </c>
      <c r="F280" s="26" t="s">
        <v>2296</v>
      </c>
      <c r="G280" s="26" t="s">
        <v>1640</v>
      </c>
      <c r="H280" s="26" t="s">
        <v>1640</v>
      </c>
      <c r="I280" s="26" t="s">
        <v>1638</v>
      </c>
      <c r="J280" s="26" t="s">
        <v>1640</v>
      </c>
      <c r="K280" s="26" t="s">
        <v>2297</v>
      </c>
      <c r="L280" s="26"/>
      <c r="M280" s="10" t="n">
        <f aca="false">COUNTA(C280:L280)</f>
        <v>8</v>
      </c>
      <c r="N280" s="14"/>
      <c r="O280" s="40"/>
    </row>
    <row r="281" customFormat="false" ht="12.8" hidden="false" customHeight="false" outlineLevel="0" collapsed="false">
      <c r="A281" s="7" t="s">
        <v>888</v>
      </c>
      <c r="B281" s="7" t="s">
        <v>889</v>
      </c>
      <c r="C281" s="26"/>
      <c r="D281" s="26" t="s">
        <v>2298</v>
      </c>
      <c r="E281" s="26" t="s">
        <v>2299</v>
      </c>
      <c r="F281" s="26" t="s">
        <v>2300</v>
      </c>
      <c r="G281" s="26" t="s">
        <v>1642</v>
      </c>
      <c r="H281" s="26" t="s">
        <v>2301</v>
      </c>
      <c r="I281" s="26" t="s">
        <v>1642</v>
      </c>
      <c r="J281" s="26" t="s">
        <v>2302</v>
      </c>
      <c r="K281" s="26" t="s">
        <v>1643</v>
      </c>
      <c r="L281" s="26"/>
      <c r="M281" s="10" t="n">
        <f aca="false">COUNTA(C281:L281)</f>
        <v>8</v>
      </c>
      <c r="N281" s="14"/>
      <c r="O281" s="40"/>
    </row>
    <row r="282" customFormat="false" ht="12.8" hidden="false" customHeight="false" outlineLevel="0" collapsed="false">
      <c r="A282" s="7" t="s">
        <v>893</v>
      </c>
      <c r="B282" s="7" t="s">
        <v>894</v>
      </c>
      <c r="C282" s="26"/>
      <c r="D282" s="26"/>
      <c r="E282" s="26"/>
      <c r="F282" s="26"/>
      <c r="G282" s="26" t="s">
        <v>1646</v>
      </c>
      <c r="H282" s="26" t="s">
        <v>1646</v>
      </c>
      <c r="I282" s="26" t="s">
        <v>895</v>
      </c>
      <c r="J282" s="26" t="s">
        <v>2303</v>
      </c>
      <c r="K282" s="26" t="s">
        <v>2304</v>
      </c>
      <c r="L282" s="26"/>
      <c r="M282" s="10" t="n">
        <f aca="false">COUNTA(C282:L282)</f>
        <v>5</v>
      </c>
      <c r="N282" s="14"/>
      <c r="O282" s="40"/>
    </row>
    <row r="283" customFormat="false" ht="12.8" hidden="false" customHeight="false" outlineLevel="0" collapsed="false">
      <c r="A283" s="7" t="s">
        <v>896</v>
      </c>
      <c r="B283" s="7" t="s">
        <v>897</v>
      </c>
      <c r="C283" s="26"/>
      <c r="D283" s="26"/>
      <c r="E283" s="26" t="s">
        <v>2305</v>
      </c>
      <c r="F283" s="26" t="s">
        <v>1647</v>
      </c>
      <c r="G283" s="26" t="s">
        <v>898</v>
      </c>
      <c r="H283" s="26" t="s">
        <v>2306</v>
      </c>
      <c r="I283" s="26" t="s">
        <v>2305</v>
      </c>
      <c r="J283" s="26" t="s">
        <v>2307</v>
      </c>
      <c r="K283" s="26" t="s">
        <v>2308</v>
      </c>
      <c r="L283" s="26"/>
      <c r="M283" s="10" t="n">
        <f aca="false">COUNTA(C283:L283)</f>
        <v>7</v>
      </c>
      <c r="N283" s="14"/>
      <c r="O283" s="40"/>
    </row>
    <row r="284" customFormat="false" ht="12.8" hidden="false" customHeight="false" outlineLevel="0" collapsed="false">
      <c r="A284" s="7" t="s">
        <v>900</v>
      </c>
      <c r="B284" s="7" t="s">
        <v>901</v>
      </c>
      <c r="C284" s="26"/>
      <c r="D284" s="26"/>
      <c r="E284" s="26"/>
      <c r="F284" s="26"/>
      <c r="G284" s="26" t="s">
        <v>902</v>
      </c>
      <c r="H284" s="26" t="s">
        <v>902</v>
      </c>
      <c r="I284" s="26" t="s">
        <v>2309</v>
      </c>
      <c r="J284" s="26" t="s">
        <v>902</v>
      </c>
      <c r="K284" s="26"/>
      <c r="L284" s="26"/>
      <c r="M284" s="10" t="n">
        <f aca="false">COUNTA(C284:L284)</f>
        <v>4</v>
      </c>
      <c r="N284" s="14"/>
      <c r="O284" s="40"/>
    </row>
    <row r="285" customFormat="false" ht="12.8" hidden="false" customHeight="false" outlineLevel="0" collapsed="false">
      <c r="A285" s="7" t="s">
        <v>903</v>
      </c>
      <c r="B285" s="7" t="s">
        <v>904</v>
      </c>
      <c r="C285" s="26"/>
      <c r="D285" s="26" t="s">
        <v>2310</v>
      </c>
      <c r="E285" s="26" t="s">
        <v>2311</v>
      </c>
      <c r="F285" s="26" t="s">
        <v>905</v>
      </c>
      <c r="G285" s="26" t="s">
        <v>2312</v>
      </c>
      <c r="H285" s="26" t="s">
        <v>905</v>
      </c>
      <c r="I285" s="26" t="s">
        <v>1648</v>
      </c>
      <c r="J285" s="26" t="s">
        <v>1648</v>
      </c>
      <c r="K285" s="26" t="s">
        <v>1648</v>
      </c>
      <c r="L285" s="26"/>
      <c r="M285" s="10" t="n">
        <f aca="false">COUNTA(C285:L285)</f>
        <v>8</v>
      </c>
      <c r="N285" s="14"/>
      <c r="O285" s="40"/>
    </row>
    <row r="286" customFormat="false" ht="12.8" hidden="false" customHeight="false" outlineLevel="0" collapsed="false">
      <c r="A286" s="7" t="s">
        <v>908</v>
      </c>
      <c r="B286" s="7" t="s">
        <v>909</v>
      </c>
      <c r="C286" s="26"/>
      <c r="D286" s="26" t="s">
        <v>2313</v>
      </c>
      <c r="E286" s="26" t="s">
        <v>2314</v>
      </c>
      <c r="F286" s="26" t="s">
        <v>2315</v>
      </c>
      <c r="G286" s="26" t="s">
        <v>1651</v>
      </c>
      <c r="H286" s="26" t="s">
        <v>1650</v>
      </c>
      <c r="I286" s="26" t="s">
        <v>2316</v>
      </c>
      <c r="J286" s="26" t="s">
        <v>1651</v>
      </c>
      <c r="K286" s="26" t="s">
        <v>2316</v>
      </c>
      <c r="L286" s="26"/>
      <c r="M286" s="10" t="n">
        <f aca="false">COUNTA(C286:L286)</f>
        <v>8</v>
      </c>
      <c r="N286" s="14"/>
      <c r="O286" s="40"/>
    </row>
    <row r="287" customFormat="false" ht="12.8" hidden="false" customHeight="false" outlineLevel="0" collapsed="false">
      <c r="A287" s="7" t="s">
        <v>911</v>
      </c>
      <c r="B287" s="7" t="s">
        <v>912</v>
      </c>
      <c r="C287" s="26"/>
      <c r="D287" s="26" t="s">
        <v>2317</v>
      </c>
      <c r="E287" s="26" t="s">
        <v>2318</v>
      </c>
      <c r="F287" s="26" t="s">
        <v>2319</v>
      </c>
      <c r="G287" s="26" t="s">
        <v>1653</v>
      </c>
      <c r="H287" s="26" t="s">
        <v>2320</v>
      </c>
      <c r="I287" s="26" t="s">
        <v>2321</v>
      </c>
      <c r="J287" s="26" t="s">
        <v>2319</v>
      </c>
      <c r="K287" s="26" t="s">
        <v>1653</v>
      </c>
      <c r="L287" s="26"/>
      <c r="M287" s="10" t="n">
        <f aca="false">COUNTA(C287:L287)</f>
        <v>8</v>
      </c>
      <c r="N287" s="14"/>
      <c r="O287" s="40"/>
    </row>
    <row r="288" customFormat="false" ht="12.8" hidden="false" customHeight="false" outlineLevel="0" collapsed="false">
      <c r="A288" s="7" t="s">
        <v>914</v>
      </c>
      <c r="B288" s="7" t="s">
        <v>915</v>
      </c>
      <c r="C288" s="26"/>
      <c r="D288" s="26"/>
      <c r="E288" s="26"/>
      <c r="F288" s="26"/>
      <c r="G288" s="26" t="s">
        <v>916</v>
      </c>
      <c r="H288" s="26" t="s">
        <v>1656</v>
      </c>
      <c r="I288" s="26"/>
      <c r="J288" s="26"/>
      <c r="K288" s="26" t="s">
        <v>2322</v>
      </c>
      <c r="L288" s="26"/>
      <c r="M288" s="10" t="n">
        <f aca="false">COUNTA(C288:L288)</f>
        <v>3</v>
      </c>
      <c r="N288" s="14"/>
      <c r="O288" s="40"/>
    </row>
    <row r="289" customFormat="false" ht="12.8" hidden="false" customHeight="false" outlineLevel="0" collapsed="false">
      <c r="A289" s="7" t="s">
        <v>917</v>
      </c>
      <c r="B289" s="7" t="s">
        <v>918</v>
      </c>
      <c r="C289" s="26"/>
      <c r="D289" s="26"/>
      <c r="E289" s="26"/>
      <c r="F289" s="26"/>
      <c r="G289" s="26" t="s">
        <v>919</v>
      </c>
      <c r="H289" s="26"/>
      <c r="I289" s="26"/>
      <c r="J289" s="26"/>
      <c r="K289" s="26"/>
      <c r="L289" s="26"/>
      <c r="M289" s="10" t="n">
        <f aca="false">COUNTA(C289:L289)</f>
        <v>1</v>
      </c>
      <c r="N289" s="14"/>
      <c r="O289" s="40"/>
    </row>
    <row r="290" customFormat="false" ht="12.8" hidden="false" customHeight="false" outlineLevel="0" collapsed="false">
      <c r="A290" s="7" t="s">
        <v>721</v>
      </c>
      <c r="B290" s="7" t="s">
        <v>920</v>
      </c>
      <c r="C290" s="26"/>
      <c r="D290" s="26" t="s">
        <v>1658</v>
      </c>
      <c r="E290" s="26"/>
      <c r="F290" s="26" t="s">
        <v>2323</v>
      </c>
      <c r="G290" s="26" t="s">
        <v>2324</v>
      </c>
      <c r="H290" s="26" t="s">
        <v>2325</v>
      </c>
      <c r="I290" s="26" t="s">
        <v>1658</v>
      </c>
      <c r="J290" s="26" t="s">
        <v>1658</v>
      </c>
      <c r="K290" s="26" t="s">
        <v>1658</v>
      </c>
      <c r="L290" s="26"/>
      <c r="M290" s="10" t="n">
        <f aca="false">COUNTA(C290:L290)</f>
        <v>7</v>
      </c>
      <c r="N290" s="14"/>
      <c r="O290" s="40"/>
    </row>
    <row r="291" customFormat="false" ht="12.8" hidden="false" customHeight="false" outlineLevel="0" collapsed="false">
      <c r="A291" s="7" t="s">
        <v>922</v>
      </c>
      <c r="B291" s="7" t="s">
        <v>923</v>
      </c>
      <c r="C291" s="26"/>
      <c r="D291" s="26"/>
      <c r="E291" s="26"/>
      <c r="F291" s="26" t="s">
        <v>924</v>
      </c>
      <c r="G291" s="26" t="s">
        <v>924</v>
      </c>
      <c r="H291" s="26" t="s">
        <v>924</v>
      </c>
      <c r="I291" s="26" t="s">
        <v>924</v>
      </c>
      <c r="J291" s="26" t="s">
        <v>924</v>
      </c>
      <c r="K291" s="26"/>
      <c r="L291" s="26"/>
      <c r="M291" s="10" t="n">
        <f aca="false">COUNTA(C291:L291)</f>
        <v>5</v>
      </c>
      <c r="N291" s="14"/>
      <c r="O291" s="40"/>
    </row>
    <row r="292" customFormat="false" ht="12.8" hidden="false" customHeight="false" outlineLevel="0" collapsed="false">
      <c r="A292" s="7" t="s">
        <v>922</v>
      </c>
      <c r="B292" s="7" t="s">
        <v>925</v>
      </c>
      <c r="C292" s="26"/>
      <c r="D292" s="26"/>
      <c r="E292" s="26" t="s">
        <v>1660</v>
      </c>
      <c r="F292" s="26" t="s">
        <v>926</v>
      </c>
      <c r="G292" s="26" t="s">
        <v>1660</v>
      </c>
      <c r="H292" s="26" t="s">
        <v>1660</v>
      </c>
      <c r="I292" s="26" t="s">
        <v>1660</v>
      </c>
      <c r="J292" s="26"/>
      <c r="K292" s="26"/>
      <c r="L292" s="26"/>
      <c r="M292" s="10" t="n">
        <f aca="false">COUNTA(C292:L292)</f>
        <v>5</v>
      </c>
      <c r="N292" s="14"/>
      <c r="O292" s="40"/>
    </row>
    <row r="293" customFormat="false" ht="12.8" hidden="false" customHeight="false" outlineLevel="0" collapsed="false">
      <c r="A293" s="7" t="s">
        <v>922</v>
      </c>
      <c r="B293" s="7" t="s">
        <v>927</v>
      </c>
      <c r="C293" s="26"/>
      <c r="D293" s="26"/>
      <c r="E293" s="26" t="s">
        <v>928</v>
      </c>
      <c r="F293" s="26"/>
      <c r="G293" s="26"/>
      <c r="H293" s="26"/>
      <c r="I293" s="26"/>
      <c r="J293" s="26"/>
      <c r="K293" s="26"/>
      <c r="L293" s="26"/>
      <c r="M293" s="10" t="n">
        <f aca="false">COUNTA(C293:L293)</f>
        <v>1</v>
      </c>
      <c r="N293" s="14"/>
      <c r="O293" s="40"/>
    </row>
    <row r="294" customFormat="false" ht="12.8" hidden="false" customHeight="false" outlineLevel="0" collapsed="false">
      <c r="A294" s="7" t="s">
        <v>929</v>
      </c>
      <c r="B294" s="7" t="s">
        <v>930</v>
      </c>
      <c r="C294" s="26"/>
      <c r="D294" s="26"/>
      <c r="E294" s="26" t="s">
        <v>931</v>
      </c>
      <c r="F294" s="26" t="s">
        <v>1661</v>
      </c>
      <c r="G294" s="26" t="s">
        <v>931</v>
      </c>
      <c r="H294" s="26" t="s">
        <v>1661</v>
      </c>
      <c r="I294" s="26"/>
      <c r="J294" s="26"/>
      <c r="K294" s="26" t="s">
        <v>931</v>
      </c>
      <c r="L294" s="26"/>
      <c r="M294" s="10" t="n">
        <f aca="false">COUNTA(C294:L294)</f>
        <v>5</v>
      </c>
      <c r="N294" s="14"/>
      <c r="O294" s="40"/>
    </row>
    <row r="295" customFormat="false" ht="12.8" hidden="false" customHeight="false" outlineLevel="0" collapsed="false">
      <c r="A295" s="7" t="s">
        <v>933</v>
      </c>
      <c r="B295" s="7" t="s">
        <v>934</v>
      </c>
      <c r="C295" s="26"/>
      <c r="D295" s="26"/>
      <c r="E295" s="26" t="s">
        <v>935</v>
      </c>
      <c r="F295" s="26" t="s">
        <v>935</v>
      </c>
      <c r="G295" s="26" t="s">
        <v>2326</v>
      </c>
      <c r="H295" s="26" t="s">
        <v>935</v>
      </c>
      <c r="I295" s="26" t="s">
        <v>2326</v>
      </c>
      <c r="J295" s="26" t="s">
        <v>2326</v>
      </c>
      <c r="K295" s="26" t="s">
        <v>935</v>
      </c>
      <c r="L295" s="26"/>
      <c r="M295" s="10" t="n">
        <f aca="false">COUNTA(C295:L295)</f>
        <v>7</v>
      </c>
      <c r="N295" s="14"/>
      <c r="O295" s="40"/>
    </row>
    <row r="296" customFormat="false" ht="12.8" hidden="false" customHeight="false" outlineLevel="0" collapsed="false">
      <c r="A296" s="7" t="s">
        <v>936</v>
      </c>
      <c r="B296" s="7" t="s">
        <v>937</v>
      </c>
      <c r="C296" s="26"/>
      <c r="D296" s="26" t="s">
        <v>2327</v>
      </c>
      <c r="E296" s="26" t="s">
        <v>2328</v>
      </c>
      <c r="F296" s="26" t="s">
        <v>1663</v>
      </c>
      <c r="G296" s="26" t="s">
        <v>1662</v>
      </c>
      <c r="H296" s="26" t="s">
        <v>1663</v>
      </c>
      <c r="I296" s="26" t="s">
        <v>1663</v>
      </c>
      <c r="J296" s="26" t="s">
        <v>2329</v>
      </c>
      <c r="K296" s="26" t="s">
        <v>1664</v>
      </c>
      <c r="L296" s="26" t="s">
        <v>2330</v>
      </c>
      <c r="M296" s="10" t="n">
        <f aca="false">COUNTA(C296:L296)</f>
        <v>9</v>
      </c>
      <c r="N296" s="14"/>
      <c r="O296" s="40"/>
    </row>
    <row r="297" customFormat="false" ht="12.8" hidden="false" customHeight="false" outlineLevel="0" collapsed="false">
      <c r="A297" s="7" t="s">
        <v>939</v>
      </c>
      <c r="B297" s="7" t="s">
        <v>940</v>
      </c>
      <c r="C297" s="26"/>
      <c r="D297" s="26"/>
      <c r="E297" s="26"/>
      <c r="F297" s="26"/>
      <c r="G297" s="26" t="s">
        <v>941</v>
      </c>
      <c r="H297" s="26"/>
      <c r="I297" s="26" t="s">
        <v>941</v>
      </c>
      <c r="J297" s="26"/>
      <c r="K297" s="26"/>
      <c r="L297" s="26"/>
      <c r="M297" s="10" t="n">
        <f aca="false">COUNTA(C297:L297)</f>
        <v>2</v>
      </c>
      <c r="N297" s="14"/>
      <c r="O297" s="40"/>
    </row>
    <row r="298" customFormat="false" ht="12.8" hidden="false" customHeight="false" outlineLevel="0" collapsed="false">
      <c r="A298" s="7" t="s">
        <v>942</v>
      </c>
      <c r="B298" s="7" t="s">
        <v>943</v>
      </c>
      <c r="C298" s="26"/>
      <c r="D298" s="26"/>
      <c r="E298" s="26"/>
      <c r="F298" s="26"/>
      <c r="G298" s="26" t="s">
        <v>944</v>
      </c>
      <c r="H298" s="26" t="s">
        <v>2331</v>
      </c>
      <c r="I298" s="26"/>
      <c r="J298" s="26"/>
      <c r="K298" s="26" t="s">
        <v>1665</v>
      </c>
      <c r="L298" s="26"/>
      <c r="M298" s="10" t="n">
        <f aca="false">COUNTA(C298:L298)</f>
        <v>3</v>
      </c>
      <c r="N298" s="14"/>
      <c r="O298" s="40"/>
    </row>
    <row r="299" customFormat="false" ht="12.8" hidden="false" customHeight="false" outlineLevel="0" collapsed="false">
      <c r="A299" s="7" t="s">
        <v>945</v>
      </c>
      <c r="B299" s="7" t="s">
        <v>946</v>
      </c>
      <c r="C299" s="26"/>
      <c r="D299" s="26"/>
      <c r="E299" s="26"/>
      <c r="F299" s="26"/>
      <c r="G299" s="26"/>
      <c r="H299" s="26" t="s">
        <v>947</v>
      </c>
      <c r="I299" s="26" t="s">
        <v>947</v>
      </c>
      <c r="J299" s="26"/>
      <c r="K299" s="26" t="s">
        <v>947</v>
      </c>
      <c r="L299" s="26"/>
      <c r="M299" s="10" t="n">
        <f aca="false">COUNTA(C299:L299)</f>
        <v>3</v>
      </c>
      <c r="N299" s="14"/>
      <c r="O299" s="40"/>
    </row>
    <row r="300" customFormat="false" ht="12.8" hidden="false" customHeight="false" outlineLevel="0" collapsed="false">
      <c r="A300" s="7" t="s">
        <v>949</v>
      </c>
      <c r="B300" s="7" t="s">
        <v>950</v>
      </c>
      <c r="C300" s="26"/>
      <c r="D300" s="26"/>
      <c r="E300" s="26" t="s">
        <v>1666</v>
      </c>
      <c r="F300" s="26" t="s">
        <v>2332</v>
      </c>
      <c r="G300" s="26" t="s">
        <v>1666</v>
      </c>
      <c r="H300" s="26" t="s">
        <v>1666</v>
      </c>
      <c r="I300" s="26" t="s">
        <v>2333</v>
      </c>
      <c r="J300" s="26" t="s">
        <v>1666</v>
      </c>
      <c r="K300" s="26" t="s">
        <v>2332</v>
      </c>
      <c r="L300" s="26"/>
      <c r="M300" s="10" t="n">
        <f aca="false">COUNTA(C300:L300)</f>
        <v>7</v>
      </c>
      <c r="N300" s="14"/>
      <c r="O300" s="40"/>
    </row>
    <row r="301" customFormat="false" ht="12.8" hidden="false" customHeight="false" outlineLevel="0" collapsed="false">
      <c r="A301" s="7" t="s">
        <v>952</v>
      </c>
      <c r="B301" s="7" t="s">
        <v>953</v>
      </c>
      <c r="C301" s="26"/>
      <c r="D301" s="26"/>
      <c r="E301" s="26"/>
      <c r="F301" s="26" t="s">
        <v>2334</v>
      </c>
      <c r="G301" s="26" t="s">
        <v>1667</v>
      </c>
      <c r="H301" s="26" t="s">
        <v>2335</v>
      </c>
      <c r="I301" s="26" t="s">
        <v>2336</v>
      </c>
      <c r="J301" s="26" t="s">
        <v>1667</v>
      </c>
      <c r="K301" s="26" t="s">
        <v>954</v>
      </c>
      <c r="L301" s="26"/>
      <c r="M301" s="10" t="n">
        <f aca="false">COUNTA(C301:L301)</f>
        <v>6</v>
      </c>
      <c r="N301" s="14"/>
      <c r="O301" s="40"/>
    </row>
    <row r="302" customFormat="false" ht="12.8" hidden="false" customHeight="false" outlineLevel="0" collapsed="false">
      <c r="A302" s="7" t="s">
        <v>52</v>
      </c>
      <c r="B302" s="7" t="s">
        <v>955</v>
      </c>
      <c r="C302" s="26"/>
      <c r="D302" s="26"/>
      <c r="E302" s="26" t="s">
        <v>956</v>
      </c>
      <c r="F302" s="26" t="s">
        <v>1669</v>
      </c>
      <c r="G302" s="26" t="s">
        <v>956</v>
      </c>
      <c r="H302" s="26" t="s">
        <v>956</v>
      </c>
      <c r="I302" s="26" t="s">
        <v>956</v>
      </c>
      <c r="J302" s="26" t="s">
        <v>956</v>
      </c>
      <c r="K302" s="26" t="s">
        <v>956</v>
      </c>
      <c r="L302" s="26"/>
      <c r="M302" s="10" t="n">
        <f aca="false">COUNTA(C302:L302)</f>
        <v>7</v>
      </c>
      <c r="N302" s="14"/>
      <c r="O302" s="40"/>
    </row>
    <row r="303" customFormat="false" ht="12.8" hidden="false" customHeight="false" outlineLevel="0" collapsed="false">
      <c r="A303" s="7" t="s">
        <v>958</v>
      </c>
      <c r="B303" s="7" t="s">
        <v>959</v>
      </c>
      <c r="C303" s="26"/>
      <c r="D303" s="26" t="s">
        <v>2337</v>
      </c>
      <c r="E303" s="26" t="s">
        <v>2337</v>
      </c>
      <c r="F303" s="26" t="s">
        <v>1671</v>
      </c>
      <c r="G303" s="26" t="s">
        <v>1672</v>
      </c>
      <c r="H303" s="26" t="s">
        <v>2338</v>
      </c>
      <c r="I303" s="26" t="s">
        <v>1672</v>
      </c>
      <c r="J303" s="26" t="s">
        <v>2339</v>
      </c>
      <c r="K303" s="26" t="s">
        <v>1672</v>
      </c>
      <c r="L303" s="26"/>
      <c r="M303" s="10" t="n">
        <f aca="false">COUNTA(C303:L303)</f>
        <v>8</v>
      </c>
      <c r="N303" s="14"/>
      <c r="O303" s="40"/>
    </row>
    <row r="304" customFormat="false" ht="12.8" hidden="false" customHeight="false" outlineLevel="0" collapsed="false">
      <c r="A304" s="7" t="s">
        <v>961</v>
      </c>
      <c r="B304" s="7" t="s">
        <v>962</v>
      </c>
      <c r="C304" s="26"/>
      <c r="D304" s="26" t="s">
        <v>2340</v>
      </c>
      <c r="E304" s="26" t="s">
        <v>2340</v>
      </c>
      <c r="F304" s="26" t="s">
        <v>1674</v>
      </c>
      <c r="G304" s="26" t="s">
        <v>2341</v>
      </c>
      <c r="H304" s="26" t="s">
        <v>2342</v>
      </c>
      <c r="I304" s="26" t="s">
        <v>2341</v>
      </c>
      <c r="J304" s="26" t="s">
        <v>2342</v>
      </c>
      <c r="K304" s="26" t="s">
        <v>2342</v>
      </c>
      <c r="L304" s="26"/>
      <c r="M304" s="10" t="n">
        <f aca="false">COUNTA(C304:L304)</f>
        <v>8</v>
      </c>
      <c r="N304" s="14"/>
      <c r="O304" s="40"/>
    </row>
    <row r="305" customFormat="false" ht="12.8" hidden="false" customHeight="false" outlineLevel="0" collapsed="false">
      <c r="A305" s="7" t="s">
        <v>964</v>
      </c>
      <c r="B305" s="7" t="s">
        <v>965</v>
      </c>
      <c r="C305" s="26"/>
      <c r="D305" s="26"/>
      <c r="E305" s="26"/>
      <c r="F305" s="26"/>
      <c r="G305" s="26"/>
      <c r="H305" s="26"/>
      <c r="I305" s="26" t="s">
        <v>1677</v>
      </c>
      <c r="J305" s="26"/>
      <c r="K305" s="26"/>
      <c r="L305" s="26"/>
      <c r="M305" s="10" t="n">
        <f aca="false">COUNTA(C305:L305)</f>
        <v>1</v>
      </c>
      <c r="N305" s="14"/>
      <c r="O305" s="40"/>
    </row>
    <row r="306" customFormat="false" ht="12.8" hidden="false" customHeight="false" outlineLevel="0" collapsed="false">
      <c r="A306" s="7" t="s">
        <v>967</v>
      </c>
      <c r="B306" s="7" t="s">
        <v>968</v>
      </c>
      <c r="C306" s="26"/>
      <c r="D306" s="26"/>
      <c r="E306" s="26"/>
      <c r="F306" s="26"/>
      <c r="G306" s="26" t="s">
        <v>2343</v>
      </c>
      <c r="H306" s="26" t="s">
        <v>1678</v>
      </c>
      <c r="I306" s="26" t="s">
        <v>1679</v>
      </c>
      <c r="J306" s="26"/>
      <c r="K306" s="26" t="s">
        <v>1679</v>
      </c>
      <c r="L306" s="26"/>
      <c r="M306" s="10" t="n">
        <f aca="false">COUNTA(C306:L306)</f>
        <v>4</v>
      </c>
      <c r="N306" s="14"/>
      <c r="O306" s="40"/>
    </row>
    <row r="307" customFormat="false" ht="12.8" hidden="false" customHeight="false" outlineLevel="0" collapsed="false">
      <c r="A307" s="7" t="s">
        <v>970</v>
      </c>
      <c r="B307" s="7" t="s">
        <v>971</v>
      </c>
      <c r="C307" s="26"/>
      <c r="D307" s="26"/>
      <c r="E307" s="26"/>
      <c r="F307" s="26" t="s">
        <v>972</v>
      </c>
      <c r="G307" s="26" t="s">
        <v>972</v>
      </c>
      <c r="H307" s="26"/>
      <c r="I307" s="26"/>
      <c r="J307" s="26"/>
      <c r="K307" s="26" t="s">
        <v>972</v>
      </c>
      <c r="L307" s="26"/>
      <c r="M307" s="10" t="n">
        <f aca="false">COUNTA(C307:L307)</f>
        <v>3</v>
      </c>
      <c r="N307" s="14"/>
      <c r="O307" s="40"/>
    </row>
    <row r="308" customFormat="false" ht="12.8" hidden="false" customHeight="false" outlineLevel="0" collapsed="false">
      <c r="A308" s="7" t="s">
        <v>974</v>
      </c>
      <c r="B308" s="7" t="s">
        <v>975</v>
      </c>
      <c r="C308" s="26"/>
      <c r="D308" s="26"/>
      <c r="E308" s="26" t="s">
        <v>2344</v>
      </c>
      <c r="F308" s="26" t="s">
        <v>2344</v>
      </c>
      <c r="G308" s="26" t="s">
        <v>2345</v>
      </c>
      <c r="H308" s="26" t="s">
        <v>1680</v>
      </c>
      <c r="I308" s="26" t="s">
        <v>1681</v>
      </c>
      <c r="J308" s="26" t="s">
        <v>1682</v>
      </c>
      <c r="K308" s="26" t="s">
        <v>1682</v>
      </c>
      <c r="L308" s="26"/>
      <c r="M308" s="10" t="n">
        <f aca="false">COUNTA(C308:L308)</f>
        <v>7</v>
      </c>
      <c r="N308" s="14"/>
      <c r="O308" s="40"/>
    </row>
    <row r="309" customFormat="false" ht="12.8" hidden="false" customHeight="false" outlineLevel="0" collapsed="false">
      <c r="A309" s="7" t="s">
        <v>977</v>
      </c>
      <c r="B309" s="7" t="s">
        <v>978</v>
      </c>
      <c r="C309" s="26"/>
      <c r="D309" s="26"/>
      <c r="E309" s="26" t="s">
        <v>2346</v>
      </c>
      <c r="F309" s="26"/>
      <c r="G309" s="26" t="s">
        <v>2346</v>
      </c>
      <c r="H309" s="26" t="s">
        <v>2347</v>
      </c>
      <c r="I309" s="26" t="s">
        <v>979</v>
      </c>
      <c r="J309" s="26" t="s">
        <v>2348</v>
      </c>
      <c r="K309" s="26" t="s">
        <v>2348</v>
      </c>
      <c r="L309" s="26"/>
      <c r="M309" s="10" t="n">
        <f aca="false">COUNTA(C309:L309)</f>
        <v>6</v>
      </c>
      <c r="N309" s="14"/>
      <c r="O309" s="40"/>
    </row>
    <row r="310" customFormat="false" ht="12.8" hidden="false" customHeight="false" outlineLevel="0" collapsed="false">
      <c r="A310" s="7" t="s">
        <v>981</v>
      </c>
      <c r="B310" s="7" t="s">
        <v>982</v>
      </c>
      <c r="C310" s="26"/>
      <c r="D310" s="26"/>
      <c r="E310" s="26"/>
      <c r="F310" s="26"/>
      <c r="G310" s="26" t="s">
        <v>1685</v>
      </c>
      <c r="H310" s="26" t="s">
        <v>1683</v>
      </c>
      <c r="I310" s="26" t="s">
        <v>2349</v>
      </c>
      <c r="J310" s="26" t="s">
        <v>2350</v>
      </c>
      <c r="K310" s="26" t="s">
        <v>1683</v>
      </c>
      <c r="L310" s="26"/>
      <c r="M310" s="10" t="n">
        <f aca="false">COUNTA(C310:L310)</f>
        <v>5</v>
      </c>
      <c r="N310" s="14"/>
      <c r="O310" s="40"/>
    </row>
    <row r="311" customFormat="false" ht="12.8" hidden="false" customHeight="false" outlineLevel="0" collapsed="false">
      <c r="A311" s="7" t="s">
        <v>984</v>
      </c>
      <c r="B311" s="7" t="s">
        <v>985</v>
      </c>
      <c r="C311" s="26"/>
      <c r="D311" s="26"/>
      <c r="E311" s="26" t="s">
        <v>1687</v>
      </c>
      <c r="F311" s="26" t="s">
        <v>1687</v>
      </c>
      <c r="G311" s="26" t="s">
        <v>986</v>
      </c>
      <c r="H311" s="26" t="s">
        <v>1687</v>
      </c>
      <c r="I311" s="26" t="s">
        <v>1687</v>
      </c>
      <c r="J311" s="26" t="s">
        <v>1688</v>
      </c>
      <c r="K311" s="26" t="s">
        <v>1687</v>
      </c>
      <c r="L311" s="26"/>
      <c r="M311" s="10" t="n">
        <f aca="false">COUNTA(C311:L311)</f>
        <v>7</v>
      </c>
      <c r="N311" s="14"/>
      <c r="O311" s="40"/>
    </row>
    <row r="312" customFormat="false" ht="12.8" hidden="false" customHeight="false" outlineLevel="0" collapsed="false">
      <c r="A312" s="7" t="s">
        <v>988</v>
      </c>
      <c r="B312" s="7" t="s">
        <v>989</v>
      </c>
      <c r="C312" s="26"/>
      <c r="D312" s="26"/>
      <c r="E312" s="26" t="s">
        <v>1690</v>
      </c>
      <c r="F312" s="26" t="s">
        <v>1689</v>
      </c>
      <c r="G312" s="26" t="s">
        <v>990</v>
      </c>
      <c r="H312" s="26" t="s">
        <v>990</v>
      </c>
      <c r="I312" s="26" t="s">
        <v>1690</v>
      </c>
      <c r="J312" s="26" t="s">
        <v>1689</v>
      </c>
      <c r="K312" s="26" t="s">
        <v>1690</v>
      </c>
      <c r="L312" s="26"/>
      <c r="M312" s="10" t="n">
        <f aca="false">COUNTA(C312:L312)</f>
        <v>7</v>
      </c>
      <c r="N312" s="14"/>
      <c r="O312" s="40"/>
    </row>
    <row r="313" customFormat="false" ht="12.8" hidden="false" customHeight="false" outlineLevel="0" collapsed="false">
      <c r="A313" s="7" t="s">
        <v>991</v>
      </c>
      <c r="B313" s="7" t="s">
        <v>992</v>
      </c>
      <c r="C313" s="26"/>
      <c r="D313" s="26"/>
      <c r="E313" s="26"/>
      <c r="F313" s="26" t="s">
        <v>2351</v>
      </c>
      <c r="G313" s="26" t="s">
        <v>1691</v>
      </c>
      <c r="H313" s="26" t="s">
        <v>1691</v>
      </c>
      <c r="I313" s="26" t="s">
        <v>993</v>
      </c>
      <c r="J313" s="26" t="s">
        <v>1692</v>
      </c>
      <c r="K313" s="26" t="s">
        <v>1691</v>
      </c>
      <c r="L313" s="26"/>
      <c r="M313" s="10" t="n">
        <f aca="false">COUNTA(C313:L313)</f>
        <v>6</v>
      </c>
      <c r="N313" s="14"/>
      <c r="O313" s="40"/>
    </row>
    <row r="314" customFormat="false" ht="12.8" hidden="false" customHeight="false" outlineLevel="0" collapsed="false">
      <c r="A314" s="7" t="s">
        <v>994</v>
      </c>
      <c r="B314" s="7" t="s">
        <v>995</v>
      </c>
      <c r="C314" s="26"/>
      <c r="D314" s="26"/>
      <c r="E314" s="26"/>
      <c r="F314" s="26" t="s">
        <v>1694</v>
      </c>
      <c r="G314" s="26" t="s">
        <v>1694</v>
      </c>
      <c r="H314" s="26" t="s">
        <v>1694</v>
      </c>
      <c r="I314" s="26" t="s">
        <v>1693</v>
      </c>
      <c r="J314" s="26" t="s">
        <v>2352</v>
      </c>
      <c r="K314" s="26" t="s">
        <v>2353</v>
      </c>
      <c r="L314" s="26"/>
      <c r="M314" s="10" t="n">
        <f aca="false">COUNTA(C314:L314)</f>
        <v>6</v>
      </c>
      <c r="N314" s="14"/>
      <c r="O314" s="40"/>
    </row>
    <row r="315" customFormat="false" ht="12.8" hidden="false" customHeight="false" outlineLevel="0" collapsed="false">
      <c r="A315" s="7" t="s">
        <v>997</v>
      </c>
      <c r="B315" s="7" t="s">
        <v>998</v>
      </c>
      <c r="C315" s="26"/>
      <c r="D315" s="26"/>
      <c r="E315" s="26" t="s">
        <v>1695</v>
      </c>
      <c r="F315" s="26"/>
      <c r="G315" s="26" t="s">
        <v>999</v>
      </c>
      <c r="H315" s="26"/>
      <c r="I315" s="26" t="s">
        <v>2354</v>
      </c>
      <c r="J315" s="26" t="s">
        <v>1696</v>
      </c>
      <c r="K315" s="26" t="s">
        <v>2355</v>
      </c>
      <c r="L315" s="26"/>
      <c r="M315" s="10" t="n">
        <f aca="false">COUNTA(C315:L315)</f>
        <v>5</v>
      </c>
      <c r="N315" s="14"/>
      <c r="O315" s="40"/>
    </row>
    <row r="316" customFormat="false" ht="12.8" hidden="false" customHeight="false" outlineLevel="0" collapsed="false">
      <c r="A316" s="7" t="s">
        <v>1001</v>
      </c>
      <c r="B316" s="7" t="s">
        <v>1002</v>
      </c>
      <c r="C316" s="26"/>
      <c r="D316" s="26"/>
      <c r="E316" s="26"/>
      <c r="F316" s="26"/>
      <c r="G316" s="26"/>
      <c r="H316" s="26"/>
      <c r="I316" s="26" t="s">
        <v>1003</v>
      </c>
      <c r="J316" s="26" t="s">
        <v>1697</v>
      </c>
      <c r="K316" s="26" t="s">
        <v>1003</v>
      </c>
      <c r="L316" s="26"/>
      <c r="M316" s="10" t="n">
        <f aca="false">COUNTA(C316:L316)</f>
        <v>3</v>
      </c>
      <c r="N316" s="14"/>
      <c r="O316" s="40"/>
    </row>
    <row r="317" customFormat="false" ht="12.8" hidden="false" customHeight="false" outlineLevel="0" collapsed="false">
      <c r="A317" s="7" t="s">
        <v>1004</v>
      </c>
      <c r="B317" s="7" t="s">
        <v>1005</v>
      </c>
      <c r="C317" s="26"/>
      <c r="D317" s="26" t="s">
        <v>2356</v>
      </c>
      <c r="E317" s="26" t="s">
        <v>1699</v>
      </c>
      <c r="F317" s="26" t="s">
        <v>2356</v>
      </c>
      <c r="G317" s="26" t="s">
        <v>1700</v>
      </c>
      <c r="H317" s="26" t="s">
        <v>2356</v>
      </c>
      <c r="I317" s="26" t="s">
        <v>1006</v>
      </c>
      <c r="J317" s="26" t="s">
        <v>2357</v>
      </c>
      <c r="K317" s="26" t="s">
        <v>2358</v>
      </c>
      <c r="L317" s="26"/>
      <c r="M317" s="10" t="n">
        <f aca="false">COUNTA(C317:L317)</f>
        <v>8</v>
      </c>
      <c r="N317" s="14"/>
      <c r="O317" s="40"/>
    </row>
    <row r="318" customFormat="false" ht="12.8" hidden="false" customHeight="false" outlineLevel="0" collapsed="false">
      <c r="A318" s="7" t="s">
        <v>1007</v>
      </c>
      <c r="B318" s="7" t="s">
        <v>1008</v>
      </c>
      <c r="C318" s="26"/>
      <c r="D318" s="26"/>
      <c r="E318" s="26"/>
      <c r="F318" s="26" t="s">
        <v>1702</v>
      </c>
      <c r="G318" s="26" t="s">
        <v>2359</v>
      </c>
      <c r="H318" s="26" t="s">
        <v>1702</v>
      </c>
      <c r="I318" s="26" t="s">
        <v>1009</v>
      </c>
      <c r="J318" s="26" t="s">
        <v>1702</v>
      </c>
      <c r="K318" s="26" t="s">
        <v>1702</v>
      </c>
      <c r="L318" s="26"/>
      <c r="M318" s="10" t="n">
        <f aca="false">COUNTA(C318:L318)</f>
        <v>6</v>
      </c>
      <c r="N318" s="14"/>
      <c r="O318" s="40"/>
    </row>
    <row r="319" customFormat="false" ht="12.8" hidden="false" customHeight="false" outlineLevel="0" collapsed="false">
      <c r="A319" s="7" t="s">
        <v>1010</v>
      </c>
      <c r="B319" s="7" t="s">
        <v>1011</v>
      </c>
      <c r="C319" s="26"/>
      <c r="D319" s="26"/>
      <c r="E319" s="26"/>
      <c r="F319" s="26"/>
      <c r="G319" s="26" t="s">
        <v>1012</v>
      </c>
      <c r="H319" s="26" t="s">
        <v>1012</v>
      </c>
      <c r="I319" s="26" t="s">
        <v>1012</v>
      </c>
      <c r="J319" s="26" t="s">
        <v>1012</v>
      </c>
      <c r="K319" s="26" t="s">
        <v>1012</v>
      </c>
      <c r="L319" s="26"/>
      <c r="M319" s="10" t="n">
        <f aca="false">COUNTA(C319:L319)</f>
        <v>5</v>
      </c>
      <c r="N319" s="14"/>
      <c r="O319" s="40"/>
    </row>
    <row r="320" customFormat="false" ht="12.8" hidden="false" customHeight="false" outlineLevel="0" collapsed="false">
      <c r="A320" s="7" t="s">
        <v>1013</v>
      </c>
      <c r="B320" s="7" t="s">
        <v>1014</v>
      </c>
      <c r="C320" s="26"/>
      <c r="D320" s="26"/>
      <c r="E320" s="26"/>
      <c r="F320" s="26"/>
      <c r="G320" s="26" t="s">
        <v>1704</v>
      </c>
      <c r="H320" s="26"/>
      <c r="I320" s="26"/>
      <c r="J320" s="26"/>
      <c r="K320" s="26" t="s">
        <v>1704</v>
      </c>
      <c r="L320" s="26"/>
      <c r="M320" s="10" t="n">
        <f aca="false">COUNTA(C320:L320)</f>
        <v>2</v>
      </c>
      <c r="N320" s="14"/>
      <c r="O320" s="40"/>
    </row>
    <row r="321" customFormat="false" ht="12.8" hidden="false" customHeight="false" outlineLevel="0" collapsed="false">
      <c r="A321" s="7" t="s">
        <v>1016</v>
      </c>
      <c r="B321" s="7" t="s">
        <v>1017</v>
      </c>
      <c r="C321" s="26"/>
      <c r="D321" s="26" t="s">
        <v>2360</v>
      </c>
      <c r="E321" s="26" t="s">
        <v>2361</v>
      </c>
      <c r="F321" s="26" t="s">
        <v>1705</v>
      </c>
      <c r="G321" s="26" t="s">
        <v>1705</v>
      </c>
      <c r="H321" s="26" t="s">
        <v>1705</v>
      </c>
      <c r="I321" s="26" t="s">
        <v>1705</v>
      </c>
      <c r="J321" s="26" t="s">
        <v>1706</v>
      </c>
      <c r="K321" s="26" t="s">
        <v>1705</v>
      </c>
      <c r="L321" s="26"/>
      <c r="M321" s="10" t="n">
        <f aca="false">COUNTA(C321:L321)</f>
        <v>8</v>
      </c>
      <c r="N321" s="14"/>
      <c r="O321" s="40"/>
    </row>
    <row r="322" customFormat="false" ht="12.8" hidden="false" customHeight="false" outlineLevel="0" collapsed="false">
      <c r="A322" s="7" t="s">
        <v>1019</v>
      </c>
      <c r="B322" s="7" t="s">
        <v>1020</v>
      </c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10" t="n">
        <f aca="false">COUNTA(C322:L322)</f>
        <v>0</v>
      </c>
      <c r="N322" s="14"/>
      <c r="O322" s="40"/>
    </row>
    <row r="323" customFormat="false" ht="12.8" hidden="false" customHeight="false" outlineLevel="0" collapsed="false">
      <c r="A323" s="7" t="s">
        <v>1021</v>
      </c>
      <c r="B323" s="7" t="s">
        <v>1022</v>
      </c>
      <c r="C323" s="26"/>
      <c r="D323" s="26" t="s">
        <v>2362</v>
      </c>
      <c r="E323" s="26" t="s">
        <v>2363</v>
      </c>
      <c r="F323" s="26" t="s">
        <v>2363</v>
      </c>
      <c r="G323" s="26" t="s">
        <v>1708</v>
      </c>
      <c r="H323" s="26" t="s">
        <v>2363</v>
      </c>
      <c r="I323" s="26" t="s">
        <v>2364</v>
      </c>
      <c r="J323" s="26" t="s">
        <v>2365</v>
      </c>
      <c r="K323" s="26" t="s">
        <v>1707</v>
      </c>
      <c r="L323" s="26"/>
      <c r="M323" s="10" t="n">
        <f aca="false">COUNTA(C323:L323)</f>
        <v>8</v>
      </c>
      <c r="N323" s="14"/>
      <c r="O323" s="40"/>
    </row>
    <row r="324" customFormat="false" ht="12.8" hidden="false" customHeight="false" outlineLevel="0" collapsed="false">
      <c r="A324" s="7" t="s">
        <v>1024</v>
      </c>
      <c r="B324" s="7" t="s">
        <v>1025</v>
      </c>
      <c r="C324" s="26"/>
      <c r="D324" s="26"/>
      <c r="E324" s="26" t="s">
        <v>2366</v>
      </c>
      <c r="F324" s="26" t="s">
        <v>1026</v>
      </c>
      <c r="G324" s="26" t="s">
        <v>2366</v>
      </c>
      <c r="H324" s="26" t="s">
        <v>2366</v>
      </c>
      <c r="I324" s="26" t="s">
        <v>2367</v>
      </c>
      <c r="J324" s="26" t="s">
        <v>1710</v>
      </c>
      <c r="K324" s="26" t="s">
        <v>2367</v>
      </c>
      <c r="L324" s="26"/>
      <c r="M324" s="10" t="n">
        <f aca="false">COUNTA(C324:L324)</f>
        <v>7</v>
      </c>
      <c r="N324" s="14"/>
      <c r="O324" s="40"/>
    </row>
    <row r="325" customFormat="false" ht="12.8" hidden="false" customHeight="false" outlineLevel="0" collapsed="false">
      <c r="A325" s="7" t="s">
        <v>1027</v>
      </c>
      <c r="B325" s="7" t="s">
        <v>1028</v>
      </c>
      <c r="C325" s="26"/>
      <c r="D325" s="26"/>
      <c r="E325" s="26"/>
      <c r="F325" s="26"/>
      <c r="G325" s="26"/>
      <c r="H325" s="26" t="s">
        <v>1029</v>
      </c>
      <c r="I325" s="26"/>
      <c r="J325" s="26"/>
      <c r="K325" s="26"/>
      <c r="L325" s="26"/>
      <c r="M325" s="10" t="n">
        <f aca="false">COUNTA(C325:L325)</f>
        <v>1</v>
      </c>
      <c r="N325" s="14"/>
      <c r="O325" s="40"/>
    </row>
    <row r="326" customFormat="false" ht="12.8" hidden="false" customHeight="false" outlineLevel="0" collapsed="false">
      <c r="A326" s="7" t="s">
        <v>1030</v>
      </c>
      <c r="B326" s="7" t="s">
        <v>1031</v>
      </c>
      <c r="C326" s="26"/>
      <c r="D326" s="26"/>
      <c r="E326" s="26"/>
      <c r="F326" s="26" t="s">
        <v>1032</v>
      </c>
      <c r="G326" s="26" t="s">
        <v>1032</v>
      </c>
      <c r="H326" s="26" t="s">
        <v>1032</v>
      </c>
      <c r="I326" s="26" t="s">
        <v>1032</v>
      </c>
      <c r="J326" s="26" t="s">
        <v>1032</v>
      </c>
      <c r="K326" s="26" t="s">
        <v>2368</v>
      </c>
      <c r="L326" s="26"/>
      <c r="M326" s="10" t="n">
        <f aca="false">COUNTA(C326:L326)</f>
        <v>6</v>
      </c>
      <c r="N326" s="14"/>
      <c r="O326" s="40"/>
    </row>
    <row r="327" customFormat="false" ht="12.8" hidden="false" customHeight="false" outlineLevel="0" collapsed="false">
      <c r="A327" s="7" t="s">
        <v>1033</v>
      </c>
      <c r="B327" s="7" t="s">
        <v>1034</v>
      </c>
      <c r="C327" s="26"/>
      <c r="D327" s="26" t="s">
        <v>2369</v>
      </c>
      <c r="E327" s="26" t="s">
        <v>2370</v>
      </c>
      <c r="F327" s="26" t="s">
        <v>2371</v>
      </c>
      <c r="G327" s="26" t="s">
        <v>1714</v>
      </c>
      <c r="H327" s="26" t="s">
        <v>2372</v>
      </c>
      <c r="I327" s="26" t="s">
        <v>1715</v>
      </c>
      <c r="J327" s="26" t="s">
        <v>2373</v>
      </c>
      <c r="K327" s="26" t="s">
        <v>2374</v>
      </c>
      <c r="L327" s="26"/>
      <c r="M327" s="10" t="n">
        <f aca="false">COUNTA(C327:L327)</f>
        <v>8</v>
      </c>
      <c r="N327" s="14"/>
      <c r="O327" s="40"/>
    </row>
    <row r="328" customFormat="false" ht="12.8" hidden="false" customHeight="false" outlineLevel="0" collapsed="false">
      <c r="A328" s="7" t="s">
        <v>1036</v>
      </c>
      <c r="B328" s="7" t="s">
        <v>1037</v>
      </c>
      <c r="C328" s="26"/>
      <c r="D328" s="26"/>
      <c r="E328" s="26"/>
      <c r="F328" s="26"/>
      <c r="G328" s="26" t="s">
        <v>2375</v>
      </c>
      <c r="H328" s="26" t="s">
        <v>1038</v>
      </c>
      <c r="I328" s="26" t="s">
        <v>1718</v>
      </c>
      <c r="J328" s="26" t="s">
        <v>2376</v>
      </c>
      <c r="K328" s="26" t="s">
        <v>1717</v>
      </c>
      <c r="L328" s="26"/>
      <c r="M328" s="10" t="n">
        <f aca="false">COUNTA(C328:L328)</f>
        <v>5</v>
      </c>
      <c r="N328" s="14"/>
      <c r="O328" s="40"/>
    </row>
    <row r="329" customFormat="false" ht="12.8" hidden="false" customHeight="false" outlineLevel="0" collapsed="false">
      <c r="A329" s="7" t="s">
        <v>1039</v>
      </c>
      <c r="B329" s="7" t="s">
        <v>1040</v>
      </c>
      <c r="C329" s="26"/>
      <c r="D329" s="26"/>
      <c r="E329" s="26" t="s">
        <v>1719</v>
      </c>
      <c r="F329" s="26" t="s">
        <v>1719</v>
      </c>
      <c r="G329" s="26"/>
      <c r="H329" s="26" t="s">
        <v>1719</v>
      </c>
      <c r="I329" s="26" t="s">
        <v>1041</v>
      </c>
      <c r="J329" s="26"/>
      <c r="K329" s="26"/>
      <c r="L329" s="26"/>
      <c r="M329" s="10" t="n">
        <f aca="false">COUNTA(C329:L329)</f>
        <v>4</v>
      </c>
      <c r="N329" s="14"/>
      <c r="O329" s="40"/>
    </row>
    <row r="330" customFormat="false" ht="12.8" hidden="false" customHeight="false" outlineLevel="0" collapsed="false">
      <c r="A330" s="7" t="s">
        <v>1042</v>
      </c>
      <c r="B330" s="7" t="s">
        <v>1043</v>
      </c>
      <c r="C330" s="26" t="s">
        <v>2377</v>
      </c>
      <c r="D330" s="26" t="s">
        <v>2378</v>
      </c>
      <c r="E330" s="26" t="s">
        <v>1722</v>
      </c>
      <c r="F330" s="26" t="s">
        <v>2379</v>
      </c>
      <c r="G330" s="26" t="s">
        <v>1721</v>
      </c>
      <c r="H330" s="26" t="s">
        <v>2380</v>
      </c>
      <c r="I330" s="26" t="s">
        <v>2381</v>
      </c>
      <c r="J330" s="26" t="s">
        <v>2382</v>
      </c>
      <c r="K330" s="26" t="s">
        <v>2383</v>
      </c>
      <c r="L330" s="26" t="s">
        <v>2384</v>
      </c>
      <c r="M330" s="10" t="n">
        <f aca="false">COUNTA(C330:L330)</f>
        <v>10</v>
      </c>
      <c r="N330" s="14"/>
      <c r="O330" s="40"/>
    </row>
    <row r="331" customFormat="false" ht="12.8" hidden="false" customHeight="false" outlineLevel="0" collapsed="false">
      <c r="A331" s="7" t="s">
        <v>1045</v>
      </c>
      <c r="B331" s="7" t="s">
        <v>1046</v>
      </c>
      <c r="C331" s="26"/>
      <c r="D331" s="26"/>
      <c r="E331" s="26"/>
      <c r="F331" s="26" t="s">
        <v>2385</v>
      </c>
      <c r="G331" s="26" t="s">
        <v>1725</v>
      </c>
      <c r="H331" s="26" t="s">
        <v>1726</v>
      </c>
      <c r="I331" s="26" t="s">
        <v>1726</v>
      </c>
      <c r="J331" s="26" t="s">
        <v>2386</v>
      </c>
      <c r="K331" s="26" t="s">
        <v>2387</v>
      </c>
      <c r="L331" s="26"/>
      <c r="M331" s="10" t="n">
        <f aca="false">COUNTA(C331:L331)</f>
        <v>6</v>
      </c>
      <c r="N331" s="14"/>
      <c r="O331" s="40"/>
    </row>
    <row r="332" customFormat="false" ht="12.8" hidden="false" customHeight="false" outlineLevel="0" collapsed="false">
      <c r="A332" s="7" t="s">
        <v>1048</v>
      </c>
      <c r="B332" s="7" t="s">
        <v>1049</v>
      </c>
      <c r="C332" s="26" t="s">
        <v>1730</v>
      </c>
      <c r="D332" s="26" t="s">
        <v>2388</v>
      </c>
      <c r="E332" s="26" t="s">
        <v>1729</v>
      </c>
      <c r="F332" s="26" t="s">
        <v>2389</v>
      </c>
      <c r="G332" s="26" t="s">
        <v>2389</v>
      </c>
      <c r="H332" s="26" t="s">
        <v>2390</v>
      </c>
      <c r="I332" s="26" t="s">
        <v>1730</v>
      </c>
      <c r="J332" s="26" t="s">
        <v>2391</v>
      </c>
      <c r="K332" s="26" t="s">
        <v>2392</v>
      </c>
      <c r="L332" s="26"/>
      <c r="M332" s="10" t="n">
        <f aca="false">COUNTA(C332:L332)</f>
        <v>9</v>
      </c>
      <c r="N332" s="14"/>
      <c r="O332" s="40"/>
    </row>
    <row r="333" customFormat="false" ht="12.8" hidden="false" customHeight="false" outlineLevel="0" collapsed="false">
      <c r="A333" s="7" t="s">
        <v>1051</v>
      </c>
      <c r="B333" s="7" t="s">
        <v>1052</v>
      </c>
      <c r="C333" s="26"/>
      <c r="D333" s="26"/>
      <c r="E333" s="26"/>
      <c r="F333" s="26"/>
      <c r="G333" s="26" t="s">
        <v>1053</v>
      </c>
      <c r="H333" s="26"/>
      <c r="I333" s="26"/>
      <c r="J333" s="26"/>
      <c r="K333" s="26"/>
      <c r="L333" s="26"/>
      <c r="M333" s="10" t="n">
        <f aca="false">COUNTA(C333:L333)</f>
        <v>1</v>
      </c>
      <c r="N333" s="14"/>
      <c r="O333" s="40"/>
    </row>
    <row r="334" customFormat="false" ht="12.8" hidden="false" customHeight="false" outlineLevel="0" collapsed="false">
      <c r="A334" s="7" t="s">
        <v>1054</v>
      </c>
      <c r="B334" s="7" t="s">
        <v>1055</v>
      </c>
      <c r="C334" s="26"/>
      <c r="D334" s="26" t="s">
        <v>2393</v>
      </c>
      <c r="E334" s="26" t="s">
        <v>2394</v>
      </c>
      <c r="F334" s="26" t="s">
        <v>1732</v>
      </c>
      <c r="G334" s="26"/>
      <c r="H334" s="26" t="s">
        <v>1734</v>
      </c>
      <c r="I334" s="26" t="s">
        <v>1733</v>
      </c>
      <c r="J334" s="26" t="s">
        <v>2395</v>
      </c>
      <c r="K334" s="26" t="s">
        <v>1733</v>
      </c>
      <c r="L334" s="26"/>
      <c r="M334" s="10" t="n">
        <f aca="false">COUNTA(C334:L334)</f>
        <v>7</v>
      </c>
      <c r="N334" s="14"/>
      <c r="O334" s="40"/>
    </row>
    <row r="335" customFormat="false" ht="12.8" hidden="false" customHeight="false" outlineLevel="0" collapsed="false">
      <c r="A335" s="7" t="s">
        <v>1057</v>
      </c>
      <c r="B335" s="7" t="s">
        <v>1058</v>
      </c>
      <c r="C335" s="26"/>
      <c r="D335" s="26"/>
      <c r="E335" s="26"/>
      <c r="F335" s="26"/>
      <c r="G335" s="26" t="s">
        <v>2396</v>
      </c>
      <c r="H335" s="26" t="s">
        <v>1735</v>
      </c>
      <c r="I335" s="26" t="s">
        <v>1735</v>
      </c>
      <c r="J335" s="26" t="s">
        <v>1735</v>
      </c>
      <c r="K335" s="26" t="s">
        <v>1735</v>
      </c>
      <c r="L335" s="26"/>
      <c r="M335" s="10" t="n">
        <f aca="false">COUNTA(C335:L335)</f>
        <v>5</v>
      </c>
      <c r="N335" s="14"/>
      <c r="O335" s="40"/>
    </row>
    <row r="336" customFormat="false" ht="12.8" hidden="false" customHeight="false" outlineLevel="0" collapsed="false">
      <c r="A336" s="7" t="s">
        <v>1060</v>
      </c>
      <c r="B336" s="7" t="s">
        <v>1061</v>
      </c>
      <c r="C336" s="26" t="s">
        <v>2397</v>
      </c>
      <c r="D336" s="26"/>
      <c r="E336" s="26" t="s">
        <v>1739</v>
      </c>
      <c r="F336" s="26" t="s">
        <v>1737</v>
      </c>
      <c r="G336" s="26" t="s">
        <v>1738</v>
      </c>
      <c r="H336" s="26" t="s">
        <v>1737</v>
      </c>
      <c r="I336" s="26" t="s">
        <v>2398</v>
      </c>
      <c r="J336" s="26" t="s">
        <v>2399</v>
      </c>
      <c r="K336" s="26" t="s">
        <v>1738</v>
      </c>
      <c r="L336" s="26"/>
      <c r="M336" s="10" t="n">
        <f aca="false">COUNTA(C336:L336)</f>
        <v>8</v>
      </c>
      <c r="N336" s="14"/>
      <c r="O336" s="40"/>
    </row>
    <row r="337" customFormat="false" ht="12.8" hidden="false" customHeight="false" outlineLevel="0" collapsed="false">
      <c r="A337" s="7" t="s">
        <v>1063</v>
      </c>
      <c r="B337" s="7" t="s">
        <v>1064</v>
      </c>
      <c r="C337" s="26"/>
      <c r="D337" s="26"/>
      <c r="E337" s="26"/>
      <c r="F337" s="26"/>
      <c r="G337" s="26" t="s">
        <v>1741</v>
      </c>
      <c r="H337" s="26" t="s">
        <v>2400</v>
      </c>
      <c r="I337" s="26"/>
      <c r="J337" s="26" t="s">
        <v>1740</v>
      </c>
      <c r="K337" s="26"/>
      <c r="L337" s="26"/>
      <c r="M337" s="10" t="n">
        <f aca="false">COUNTA(C337:L337)</f>
        <v>3</v>
      </c>
      <c r="N337" s="14"/>
      <c r="O337" s="40"/>
    </row>
    <row r="338" customFormat="false" ht="12.8" hidden="false" customHeight="false" outlineLevel="0" collapsed="false">
      <c r="A338" s="7" t="s">
        <v>1067</v>
      </c>
      <c r="B338" s="7" t="s">
        <v>1068</v>
      </c>
      <c r="C338" s="26"/>
      <c r="D338" s="26"/>
      <c r="E338" s="26"/>
      <c r="F338" s="26"/>
      <c r="G338" s="26"/>
      <c r="H338" s="26" t="s">
        <v>1069</v>
      </c>
      <c r="I338" s="26" t="s">
        <v>1069</v>
      </c>
      <c r="J338" s="26" t="s">
        <v>1069</v>
      </c>
      <c r="K338" s="26"/>
      <c r="L338" s="26"/>
      <c r="M338" s="10" t="n">
        <f aca="false">COUNTA(C338:L338)</f>
        <v>3</v>
      </c>
      <c r="N338" s="14"/>
      <c r="O338" s="40"/>
    </row>
    <row r="339" customFormat="false" ht="12.8" hidden="false" customHeight="false" outlineLevel="0" collapsed="false">
      <c r="A339" s="7" t="s">
        <v>1070</v>
      </c>
      <c r="B339" s="7" t="s">
        <v>1071</v>
      </c>
      <c r="C339" s="26"/>
      <c r="D339" s="26" t="s">
        <v>2401</v>
      </c>
      <c r="E339" s="26"/>
      <c r="F339" s="26" t="s">
        <v>2402</v>
      </c>
      <c r="G339" s="26" t="s">
        <v>2403</v>
      </c>
      <c r="H339" s="26" t="s">
        <v>2404</v>
      </c>
      <c r="I339" s="26" t="s">
        <v>1744</v>
      </c>
      <c r="J339" s="26" t="s">
        <v>1743</v>
      </c>
      <c r="K339" s="26" t="s">
        <v>2403</v>
      </c>
      <c r="L339" s="26"/>
      <c r="M339" s="10" t="n">
        <f aca="false">COUNTA(C339:L339)</f>
        <v>7</v>
      </c>
      <c r="N339" s="14"/>
      <c r="O339" s="40"/>
    </row>
    <row r="340" customFormat="false" ht="12.8" hidden="false" customHeight="false" outlineLevel="0" collapsed="false">
      <c r="A340" s="7" t="s">
        <v>1073</v>
      </c>
      <c r="B340" s="7" t="s">
        <v>1074</v>
      </c>
      <c r="C340" s="26"/>
      <c r="D340" s="26"/>
      <c r="E340" s="26"/>
      <c r="F340" s="26" t="s">
        <v>2405</v>
      </c>
      <c r="G340" s="26"/>
      <c r="H340" s="26"/>
      <c r="I340" s="26" t="s">
        <v>1746</v>
      </c>
      <c r="J340" s="26" t="s">
        <v>1747</v>
      </c>
      <c r="K340" s="26" t="s">
        <v>1075</v>
      </c>
      <c r="L340" s="26"/>
      <c r="M340" s="10" t="n">
        <f aca="false">COUNTA(C340:L340)</f>
        <v>4</v>
      </c>
      <c r="N340" s="14"/>
      <c r="O340" s="40"/>
    </row>
    <row r="341" customFormat="false" ht="12.8" hidden="false" customHeight="false" outlineLevel="0" collapsed="false">
      <c r="A341" s="7" t="s">
        <v>1077</v>
      </c>
      <c r="B341" s="7" t="s">
        <v>1078</v>
      </c>
      <c r="C341" s="26"/>
      <c r="D341" s="26"/>
      <c r="E341" s="26"/>
      <c r="F341" s="26"/>
      <c r="G341" s="26" t="s">
        <v>1079</v>
      </c>
      <c r="H341" s="26" t="s">
        <v>1748</v>
      </c>
      <c r="I341" s="26" t="s">
        <v>1748</v>
      </c>
      <c r="J341" s="26"/>
      <c r="K341" s="26" t="s">
        <v>1748</v>
      </c>
      <c r="L341" s="26"/>
      <c r="M341" s="10" t="n">
        <f aca="false">COUNTA(C341:L341)</f>
        <v>4</v>
      </c>
      <c r="N341" s="14"/>
      <c r="O341" s="40"/>
    </row>
    <row r="342" customFormat="false" ht="12.8" hidden="false" customHeight="false" outlineLevel="0" collapsed="false">
      <c r="A342" s="7" t="s">
        <v>1080</v>
      </c>
      <c r="B342" s="7" t="s">
        <v>1081</v>
      </c>
      <c r="C342" s="26"/>
      <c r="D342" s="26" t="s">
        <v>2406</v>
      </c>
      <c r="E342" s="26"/>
      <c r="F342" s="26"/>
      <c r="G342" s="26" t="s">
        <v>2406</v>
      </c>
      <c r="H342" s="26" t="s">
        <v>2406</v>
      </c>
      <c r="I342" s="26" t="s">
        <v>1749</v>
      </c>
      <c r="J342" s="26" t="s">
        <v>2406</v>
      </c>
      <c r="K342" s="26"/>
      <c r="L342" s="26"/>
      <c r="M342" s="10" t="n">
        <f aca="false">COUNTA(C342:L342)</f>
        <v>5</v>
      </c>
      <c r="N342" s="14"/>
      <c r="O342" s="40"/>
    </row>
    <row r="343" customFormat="false" ht="12.8" hidden="false" customHeight="false" outlineLevel="0" collapsed="false">
      <c r="A343" s="7" t="s">
        <v>1083</v>
      </c>
      <c r="B343" s="7" t="s">
        <v>1084</v>
      </c>
      <c r="C343" s="26"/>
      <c r="D343" s="26" t="s">
        <v>1750</v>
      </c>
      <c r="E343" s="26"/>
      <c r="F343" s="26" t="s">
        <v>1085</v>
      </c>
      <c r="G343" s="26"/>
      <c r="H343" s="26"/>
      <c r="I343" s="26"/>
      <c r="J343" s="26" t="s">
        <v>1750</v>
      </c>
      <c r="K343" s="26" t="s">
        <v>1750</v>
      </c>
      <c r="L343" s="26"/>
      <c r="M343" s="10" t="n">
        <f aca="false">COUNTA(C343:L343)</f>
        <v>4</v>
      </c>
      <c r="N343" s="14"/>
      <c r="O343" s="40"/>
    </row>
    <row r="344" customFormat="false" ht="12.8" hidden="false" customHeight="false" outlineLevel="0" collapsed="false">
      <c r="A344" s="7" t="s">
        <v>1086</v>
      </c>
      <c r="B344" s="7" t="s">
        <v>1087</v>
      </c>
      <c r="C344" s="26"/>
      <c r="D344" s="26"/>
      <c r="E344" s="26"/>
      <c r="F344" s="26" t="s">
        <v>1088</v>
      </c>
      <c r="G344" s="26" t="s">
        <v>1088</v>
      </c>
      <c r="H344" s="26" t="s">
        <v>1088</v>
      </c>
      <c r="I344" s="26" t="s">
        <v>1088</v>
      </c>
      <c r="J344" s="26" t="s">
        <v>1088</v>
      </c>
      <c r="K344" s="26" t="s">
        <v>1088</v>
      </c>
      <c r="L344" s="26"/>
      <c r="M344" s="10" t="n">
        <f aca="false">COUNTA(C344:L344)</f>
        <v>6</v>
      </c>
      <c r="N344" s="14"/>
      <c r="O344" s="40"/>
    </row>
    <row r="345" customFormat="false" ht="12.8" hidden="false" customHeight="false" outlineLevel="0" collapsed="false">
      <c r="A345" s="7" t="s">
        <v>1089</v>
      </c>
      <c r="B345" s="7" t="s">
        <v>1090</v>
      </c>
      <c r="C345" s="26"/>
      <c r="D345" s="26"/>
      <c r="E345" s="26"/>
      <c r="F345" s="26" t="s">
        <v>2407</v>
      </c>
      <c r="G345" s="26" t="s">
        <v>1091</v>
      </c>
      <c r="H345" s="26" t="s">
        <v>1751</v>
      </c>
      <c r="I345" s="26" t="s">
        <v>1091</v>
      </c>
      <c r="J345" s="26" t="s">
        <v>1751</v>
      </c>
      <c r="K345" s="26" t="s">
        <v>1751</v>
      </c>
      <c r="L345" s="26"/>
      <c r="M345" s="10" t="n">
        <f aca="false">COUNTA(C345:L345)</f>
        <v>6</v>
      </c>
      <c r="N345" s="14"/>
      <c r="O345" s="40"/>
    </row>
    <row r="346" customFormat="false" ht="12.8" hidden="false" customHeight="false" outlineLevel="0" collapsed="false">
      <c r="A346" s="7" t="s">
        <v>1093</v>
      </c>
      <c r="B346" s="7" t="s">
        <v>1094</v>
      </c>
      <c r="C346" s="26"/>
      <c r="D346" s="26"/>
      <c r="E346" s="26"/>
      <c r="F346" s="26"/>
      <c r="G346" s="26" t="s">
        <v>1753</v>
      </c>
      <c r="H346" s="26" t="s">
        <v>1753</v>
      </c>
      <c r="I346" s="26" t="s">
        <v>1095</v>
      </c>
      <c r="J346" s="26" t="s">
        <v>1753</v>
      </c>
      <c r="K346" s="26" t="s">
        <v>1753</v>
      </c>
      <c r="L346" s="26"/>
      <c r="M346" s="10" t="n">
        <f aca="false">COUNTA(C346:L346)</f>
        <v>5</v>
      </c>
      <c r="N346" s="14"/>
      <c r="O346" s="40"/>
    </row>
    <row r="347" customFormat="false" ht="12.8" hidden="false" customHeight="false" outlineLevel="0" collapsed="false">
      <c r="A347" s="7" t="s">
        <v>1097</v>
      </c>
      <c r="B347" s="7" t="s">
        <v>1098</v>
      </c>
      <c r="C347" s="26"/>
      <c r="D347" s="26"/>
      <c r="E347" s="26"/>
      <c r="F347" s="26"/>
      <c r="G347" s="26" t="s">
        <v>1755</v>
      </c>
      <c r="H347" s="26" t="s">
        <v>2408</v>
      </c>
      <c r="I347" s="26" t="s">
        <v>1099</v>
      </c>
      <c r="J347" s="26"/>
      <c r="K347" s="26" t="s">
        <v>1755</v>
      </c>
      <c r="L347" s="26"/>
      <c r="M347" s="10" t="n">
        <f aca="false">COUNTA(C347:L347)</f>
        <v>4</v>
      </c>
      <c r="N347" s="14"/>
      <c r="O347" s="40"/>
    </row>
    <row r="348" customFormat="false" ht="12.8" hidden="false" customHeight="false" outlineLevel="0" collapsed="false">
      <c r="A348" s="24" t="s">
        <v>1772</v>
      </c>
      <c r="B348" s="24"/>
      <c r="C348" s="24" t="str">
        <f aca="false">"LoTW Challenge Award Total: "&amp;SUM(C350:L350)&amp;" confirmations from "&amp;(M351)&amp;" separate Entities."</f>
        <v>LoTW Challenge Award Total: 1903 confirmations from 331 separate Entities.</v>
      </c>
      <c r="D348" s="24"/>
      <c r="E348" s="24"/>
      <c r="F348" s="24"/>
      <c r="G348" s="24"/>
      <c r="H348" s="24"/>
      <c r="I348" s="24"/>
      <c r="J348" s="24"/>
      <c r="K348" s="24"/>
      <c r="L348" s="24"/>
      <c r="M348" s="24" t="s">
        <v>2409</v>
      </c>
      <c r="N348" s="14"/>
      <c r="O348" s="40"/>
    </row>
    <row r="349" customFormat="false" ht="12.8" hidden="false" customHeight="false" outlineLevel="0" collapsed="false">
      <c r="A349" s="24"/>
      <c r="B349" s="36" t="s">
        <v>2410</v>
      </c>
      <c r="C349" s="24" t="n">
        <f aca="false">M351-COUNTA(C8:C347)</f>
        <v>309</v>
      </c>
      <c r="D349" s="24" t="n">
        <f aca="false">M351-COUNTA(D8:D347)</f>
        <v>213</v>
      </c>
      <c r="E349" s="24" t="n">
        <f aca="false">M351-COUNTA(E8:E347)</f>
        <v>169</v>
      </c>
      <c r="F349" s="24" t="n">
        <f aca="false">M351-COUNTA(F8:F347)</f>
        <v>120</v>
      </c>
      <c r="G349" s="24" t="n">
        <f aca="false">M351-COUNTA(G8:G347)</f>
        <v>41</v>
      </c>
      <c r="H349" s="24" t="n">
        <f aca="false">M351-COUNTA(H8:H347)</f>
        <v>54</v>
      </c>
      <c r="I349" s="24" t="n">
        <f aca="false">M351-COUNTA(I8:I347)</f>
        <v>34</v>
      </c>
      <c r="J349" s="24" t="n">
        <f aca="false">M351-COUNTA(J8:J347)</f>
        <v>71</v>
      </c>
      <c r="K349" s="24" t="n">
        <f aca="false">M351-COUNTA(K8:K347)</f>
        <v>74</v>
      </c>
      <c r="L349" s="24" t="n">
        <f aca="false">M351-COUNTA(L8:L347)</f>
        <v>322</v>
      </c>
      <c r="M349" s="24"/>
      <c r="N349" s="14"/>
      <c r="O349" s="40"/>
    </row>
    <row r="350" customFormat="false" ht="12.8" hidden="false" customHeight="false" outlineLevel="0" collapsed="false">
      <c r="A350" s="34"/>
      <c r="B350" s="36" t="s">
        <v>1770</v>
      </c>
      <c r="C350" s="24" t="n">
        <f aca="false">COUNTA(C8:C347)</f>
        <v>22</v>
      </c>
      <c r="D350" s="24" t="n">
        <f aca="false">COUNTA(D8:D347)</f>
        <v>118</v>
      </c>
      <c r="E350" s="24" t="n">
        <f aca="false">COUNTA(E8:E347)</f>
        <v>162</v>
      </c>
      <c r="F350" s="24" t="n">
        <f aca="false">COUNTA(F8:F347)</f>
        <v>211</v>
      </c>
      <c r="G350" s="24" t="n">
        <f aca="false">COUNTA(G8:G347)</f>
        <v>290</v>
      </c>
      <c r="H350" s="24" t="n">
        <f aca="false">COUNTA(H8:H347)</f>
        <v>277</v>
      </c>
      <c r="I350" s="24" t="n">
        <f aca="false">COUNTA(I8:I347)</f>
        <v>297</v>
      </c>
      <c r="J350" s="24" t="n">
        <f aca="false">COUNTA(J8:J347)</f>
        <v>260</v>
      </c>
      <c r="K350" s="24" t="n">
        <f aca="false">COUNTA(K8:K347)</f>
        <v>257</v>
      </c>
      <c r="L350" s="24" t="n">
        <f aca="false">COUNTA(L8:L347)</f>
        <v>9</v>
      </c>
      <c r="M350" s="24" t="s">
        <v>2411</v>
      </c>
      <c r="N350" s="14"/>
      <c r="O350" s="40"/>
    </row>
    <row r="351" customFormat="false" ht="12.8" hidden="false" customHeight="false" outlineLevel="0" collapsed="false">
      <c r="A351" s="34"/>
      <c r="B351" s="36" t="s">
        <v>2412</v>
      </c>
      <c r="C351" s="24" t="n">
        <f aca="false">IF(C350&gt;99,"Done",100-C350)</f>
        <v>78</v>
      </c>
      <c r="D351" s="24" t="str">
        <f aca="false">IF(D350&gt;99,"Done",100-D350)</f>
        <v>Done</v>
      </c>
      <c r="E351" s="24" t="str">
        <f aca="false">IF(E350&gt;99,"Done",100-E350)</f>
        <v>Done</v>
      </c>
      <c r="F351" s="24" t="str">
        <f aca="false">IF(F350&gt;99,"Done",100-F350)</f>
        <v>Done</v>
      </c>
      <c r="G351" s="24" t="str">
        <f aca="false">IF(G350&gt;99,"Done",100-G350)</f>
        <v>Done</v>
      </c>
      <c r="H351" s="24" t="str">
        <f aca="false">IF(H350&gt;99,"Done",100-H350)</f>
        <v>Done</v>
      </c>
      <c r="I351" s="24" t="str">
        <f aca="false">IF(I350&gt;99,"Done",100-I350)</f>
        <v>Done</v>
      </c>
      <c r="J351" s="24" t="str">
        <f aca="false">IF(J350&gt;99,"Done",100-J350)</f>
        <v>Done</v>
      </c>
      <c r="K351" s="24" t="str">
        <f aca="false">IF(K350&gt;99,"Done",100-K350)</f>
        <v>Done</v>
      </c>
      <c r="L351" s="24" t="n">
        <f aca="false">IF(L350&gt;99,"Done",100-L350)</f>
        <v>91</v>
      </c>
      <c r="M351" s="24" t="n">
        <f aca="false">COUNTIF(M8:M347,"&gt;0")</f>
        <v>331</v>
      </c>
      <c r="N351" s="14"/>
      <c r="O351" s="40"/>
    </row>
    <row r="352" customFormat="false" ht="12.8" hidden="false" customHeight="false" outlineLevel="0" collapsed="false">
      <c r="A352" s="34"/>
      <c r="B352" s="36" t="s">
        <v>1758</v>
      </c>
      <c r="C352" s="24" t="s">
        <v>1759</v>
      </c>
      <c r="D352" s="24" t="s">
        <v>1760</v>
      </c>
      <c r="E352" s="24" t="s">
        <v>1761</v>
      </c>
      <c r="F352" s="24" t="s">
        <v>1762</v>
      </c>
      <c r="G352" s="24" t="s">
        <v>1763</v>
      </c>
      <c r="H352" s="24" t="s">
        <v>1764</v>
      </c>
      <c r="I352" s="24" t="s">
        <v>1765</v>
      </c>
      <c r="J352" s="24" t="s">
        <v>1766</v>
      </c>
      <c r="K352" s="24" t="s">
        <v>1767</v>
      </c>
      <c r="L352" s="24" t="s">
        <v>1768</v>
      </c>
      <c r="M352" s="24" t="n">
        <f aca="false">COUNTA(B8:B347)</f>
        <v>340</v>
      </c>
      <c r="N352" s="14"/>
      <c r="O352" s="40"/>
    </row>
  </sheetData>
  <mergeCells count="7">
    <mergeCell ref="A3:M3"/>
    <mergeCell ref="A5:B5"/>
    <mergeCell ref="A6:B6"/>
    <mergeCell ref="A7:B7"/>
    <mergeCell ref="C7:L7"/>
    <mergeCell ref="A348:B348"/>
    <mergeCell ref="C348:L348"/>
  </mergeCells>
  <conditionalFormatting sqref="M250:M347 M8:M248">
    <cfRule type="cellIs" priority="2" operator="equal" aboveAverage="0" equalAverage="0" bottom="0" percent="0" rank="0" text="" dxfId="0">
      <formula>0</formula>
    </cfRule>
  </conditionalFormatting>
  <conditionalFormatting sqref="M249">
    <cfRule type="cellIs" priority="3" operator="equal" aboveAverage="0" equalAverage="0" bottom="0" percent="0" rank="0" text="" dxfId="0">
      <formula>0</formula>
    </cfRule>
  </conditionalFormatting>
  <conditionalFormatting sqref="C8:L347">
    <cfRule type="cellIs" priority="4" operator="equal" aboveAverage="0" equalAverage="0" bottom="0" percent="0" rank="0" text="" dxfId="0">
      <formula>""</formula>
    </cfRule>
  </conditionalFormatting>
  <printOptions headings="false" gridLines="false" gridLinesSet="true" horizontalCentered="true" verticalCentered="false"/>
  <pageMargins left="0" right="0" top="0" bottom="0" header="0.511811023622047" footer="0.511811023622047"/>
  <pageSetup paperSize="1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A6" activeCellId="0" sqref="A6"/>
    </sheetView>
  </sheetViews>
  <sheetFormatPr defaultColWidth="9.1484375" defaultRowHeight="12.8" zeroHeight="false" outlineLevelRow="0" outlineLevelCol="0"/>
  <cols>
    <col collapsed="false" customWidth="true" hidden="false" outlineLevel="0" max="1" min="1" style="3" width="44.65"/>
    <col collapsed="false" customWidth="true" hidden="false" outlineLevel="0" max="2" min="2" style="3" width="10.66"/>
    <col collapsed="false" customWidth="true" hidden="false" outlineLevel="0" max="3" min="3" style="3" width="35.66"/>
    <col collapsed="false" customWidth="true" hidden="false" outlineLevel="0" max="4" min="4" style="3" width="44.65"/>
    <col collapsed="false" customWidth="true" hidden="false" outlineLevel="0" max="5" min="5" style="3" width="10.66"/>
    <col collapsed="false" customWidth="true" hidden="false" outlineLevel="0" max="6" min="6" style="3" width="35.66"/>
    <col collapsed="false" customWidth="true" hidden="false" outlineLevel="0" max="7" min="7" style="3" width="6.7"/>
    <col collapsed="false" customWidth="false" hidden="false" outlineLevel="0" max="1024" min="8" style="3" width="9.13"/>
    <col collapsed="false" customWidth="false" hidden="false" outlineLevel="0" max="16384" min="1025" style="4" width="9.14"/>
  </cols>
  <sheetData>
    <row r="1" customFormat="false" ht="14.1" hidden="false" customHeight="true" outlineLevel="0" collapsed="false">
      <c r="A1" s="14"/>
      <c r="B1" s="14"/>
      <c r="C1" s="14"/>
      <c r="D1" s="14"/>
      <c r="E1" s="14"/>
      <c r="F1" s="14"/>
      <c r="G1" s="21"/>
      <c r="H1" s="40"/>
    </row>
    <row r="2" customFormat="false" ht="14.1" hidden="false" customHeight="true" outlineLevel="0" collapsed="false">
      <c r="A2" s="14"/>
      <c r="B2" s="14"/>
      <c r="C2" s="14"/>
      <c r="D2" s="14"/>
      <c r="E2" s="14"/>
      <c r="F2" s="14"/>
      <c r="G2" s="21"/>
      <c r="H2" s="40"/>
    </row>
    <row r="3" customFormat="false" ht="14.1" hidden="false" customHeight="true" outlineLevel="0" collapsed="false">
      <c r="A3" s="23" t="s">
        <v>2413</v>
      </c>
      <c r="B3" s="23"/>
      <c r="C3" s="23"/>
      <c r="D3" s="23"/>
      <c r="E3" s="23"/>
      <c r="F3" s="23"/>
      <c r="G3" s="21"/>
      <c r="H3" s="40"/>
    </row>
    <row r="4" customFormat="false" ht="14.1" hidden="false" customHeight="true" outlineLevel="0" collapsed="false">
      <c r="A4" s="45" t="s">
        <v>2414</v>
      </c>
      <c r="B4" s="45"/>
      <c r="C4" s="45"/>
      <c r="D4" s="45"/>
      <c r="E4" s="45"/>
      <c r="F4" s="45"/>
      <c r="G4" s="21"/>
      <c r="H4" s="40"/>
    </row>
    <row r="5" customFormat="false" ht="12.8" hidden="false" customHeight="false" outlineLevel="0" collapsed="false">
      <c r="A5" s="46"/>
      <c r="B5" s="46"/>
      <c r="C5" s="46"/>
      <c r="D5" s="46"/>
      <c r="E5" s="46"/>
      <c r="F5" s="46"/>
      <c r="G5" s="40"/>
      <c r="H5" s="40"/>
    </row>
    <row r="6" customFormat="false" ht="14.1" hidden="false" customHeight="true" outlineLevel="0" collapsed="false">
      <c r="A6" s="24" t="s">
        <v>1769</v>
      </c>
      <c r="B6" s="24" t="s">
        <v>2415</v>
      </c>
      <c r="C6" s="24" t="s">
        <v>2416</v>
      </c>
      <c r="D6" s="24" t="s">
        <v>1769</v>
      </c>
      <c r="E6" s="24" t="s">
        <v>2415</v>
      </c>
      <c r="F6" s="24" t="s">
        <v>2416</v>
      </c>
      <c r="G6" s="21"/>
      <c r="H6" s="40"/>
    </row>
    <row r="7" customFormat="false" ht="12.8" hidden="false" customHeight="false" outlineLevel="0" collapsed="false">
      <c r="A7" s="7" t="s">
        <v>105</v>
      </c>
      <c r="B7" s="47" t="s">
        <v>104</v>
      </c>
      <c r="C7" s="48"/>
      <c r="D7" s="7" t="s">
        <v>769</v>
      </c>
      <c r="E7" s="47" t="s">
        <v>167</v>
      </c>
      <c r="F7" s="48"/>
      <c r="G7" s="21"/>
      <c r="H7" s="40"/>
    </row>
    <row r="8" customFormat="false" ht="12.8" hidden="false" customHeight="false" outlineLevel="0" collapsed="false">
      <c r="A8" s="7" t="s">
        <v>316</v>
      </c>
      <c r="B8" s="47" t="s">
        <v>315</v>
      </c>
      <c r="C8" s="48"/>
      <c r="D8" s="7" t="s">
        <v>783</v>
      </c>
      <c r="E8" s="47" t="s">
        <v>782</v>
      </c>
      <c r="F8" s="48"/>
      <c r="G8" s="21"/>
      <c r="H8" s="40"/>
    </row>
    <row r="9" customFormat="false" ht="12.8" hidden="false" customHeight="false" outlineLevel="0" collapsed="false">
      <c r="A9" s="7" t="s">
        <v>410</v>
      </c>
      <c r="B9" s="47" t="s">
        <v>2417</v>
      </c>
      <c r="C9" s="49" t="s">
        <v>2418</v>
      </c>
      <c r="D9" s="7" t="s">
        <v>865</v>
      </c>
      <c r="E9" s="47" t="s">
        <v>323</v>
      </c>
      <c r="F9" s="48"/>
      <c r="G9" s="21"/>
      <c r="H9" s="40"/>
    </row>
    <row r="10" customFormat="false" ht="12.8" hidden="false" customHeight="false" outlineLevel="0" collapsed="false">
      <c r="A10" s="7" t="s">
        <v>533</v>
      </c>
      <c r="B10" s="47" t="s">
        <v>2419</v>
      </c>
      <c r="C10" s="48"/>
      <c r="D10" s="7" t="s">
        <v>881</v>
      </c>
      <c r="E10" s="47" t="s">
        <v>880</v>
      </c>
      <c r="F10" s="48"/>
      <c r="G10" s="21"/>
      <c r="H10" s="40"/>
    </row>
    <row r="11" customFormat="false" ht="12.8" hidden="false" customHeight="false" outlineLevel="0" collapsed="false">
      <c r="A11" s="7" t="s">
        <v>589</v>
      </c>
      <c r="B11" s="47" t="s">
        <v>2420</v>
      </c>
      <c r="C11" s="48"/>
      <c r="D11" s="7" t="s">
        <v>1020</v>
      </c>
      <c r="E11" s="47" t="s">
        <v>1019</v>
      </c>
      <c r="F11" s="48"/>
      <c r="G11" s="21"/>
      <c r="H11" s="40"/>
    </row>
    <row r="12" customFormat="false" ht="12.8" hidden="false" customHeight="false" outlineLevel="0" collapsed="false">
      <c r="A12" s="7"/>
      <c r="B12" s="47"/>
      <c r="C12" s="48"/>
      <c r="D12" s="7"/>
      <c r="E12" s="47"/>
      <c r="F12" s="48"/>
      <c r="G12" s="21"/>
      <c r="H12" s="40"/>
    </row>
    <row r="13" customFormat="false" ht="12.8" hidden="false" customHeight="false" outlineLevel="0" collapsed="false">
      <c r="A13" s="33" t="n">
        <f aca="false">COUNTA(A7:A12)</f>
        <v>5</v>
      </c>
      <c r="B13" s="34"/>
      <c r="C13" s="33" t="n">
        <f aca="false">COUNTA(C7:C10)</f>
        <v>1</v>
      </c>
      <c r="D13" s="33" t="n">
        <f aca="false">COUNTA(D7:D12)</f>
        <v>5</v>
      </c>
      <c r="E13" s="24"/>
      <c r="F13" s="33" t="n">
        <f aca="false">COUNTA(F7:F11)</f>
        <v>0</v>
      </c>
      <c r="G13" s="21"/>
      <c r="H13" s="40"/>
    </row>
    <row r="14" customFormat="false" ht="12.8" hidden="false" customHeight="false" outlineLevel="0" collapsed="false">
      <c r="A14" s="46"/>
      <c r="B14" s="46"/>
      <c r="C14" s="46"/>
      <c r="D14" s="46"/>
      <c r="E14" s="46"/>
      <c r="F14" s="46"/>
      <c r="G14" s="21"/>
      <c r="H14" s="40"/>
    </row>
    <row r="15" customFormat="false" ht="12.8" hidden="false" customHeight="false" outlineLevel="0" collapsed="false">
      <c r="A15" s="46"/>
      <c r="B15" s="46"/>
      <c r="C15" s="46"/>
      <c r="D15" s="46"/>
      <c r="E15" s="46"/>
      <c r="F15" s="46"/>
      <c r="G15" s="21"/>
      <c r="H15" s="40"/>
    </row>
    <row r="16" customFormat="false" ht="12.8" hidden="false" customHeight="false" outlineLevel="0" collapsed="false">
      <c r="A16" s="46"/>
      <c r="B16" s="46"/>
      <c r="C16" s="46"/>
      <c r="D16" s="46"/>
      <c r="E16" s="46"/>
      <c r="F16" s="46"/>
      <c r="G16" s="21"/>
      <c r="H16" s="40"/>
    </row>
    <row r="17" customFormat="false" ht="12.8" hidden="false" customHeight="false" outlineLevel="0" collapsed="false">
      <c r="A17" s="46"/>
      <c r="B17" s="46"/>
      <c r="C17" s="46"/>
      <c r="D17" s="46"/>
      <c r="E17" s="46"/>
      <c r="F17" s="46"/>
      <c r="G17" s="21"/>
      <c r="H17" s="40"/>
    </row>
    <row r="18" customFormat="false" ht="12.8" hidden="false" customHeight="false" outlineLevel="0" collapsed="false">
      <c r="A18" s="46"/>
      <c r="B18" s="46"/>
      <c r="C18" s="46"/>
      <c r="D18" s="46"/>
      <c r="E18" s="46"/>
      <c r="F18" s="46"/>
      <c r="G18" s="21"/>
      <c r="H18" s="40"/>
    </row>
    <row r="19" customFormat="false" ht="12.8" hidden="false" customHeight="false" outlineLevel="0" collapsed="false">
      <c r="A19" s="46"/>
      <c r="B19" s="46"/>
      <c r="C19" s="46"/>
      <c r="D19" s="46"/>
      <c r="E19" s="46"/>
      <c r="F19" s="46"/>
      <c r="G19" s="21"/>
      <c r="H19" s="40"/>
    </row>
    <row r="20" customFormat="false" ht="12.8" hidden="false" customHeight="false" outlineLevel="0" collapsed="false">
      <c r="A20" s="46"/>
      <c r="B20" s="46"/>
      <c r="C20" s="46"/>
      <c r="D20" s="46"/>
      <c r="E20" s="46"/>
      <c r="F20" s="46"/>
      <c r="G20" s="21"/>
      <c r="H20" s="40"/>
    </row>
    <row r="21" customFormat="false" ht="12.8" hidden="false" customHeight="false" outlineLevel="0" collapsed="false">
      <c r="A21" s="46"/>
      <c r="B21" s="46"/>
      <c r="C21" s="46"/>
      <c r="D21" s="46"/>
      <c r="E21" s="46"/>
      <c r="F21" s="46"/>
      <c r="G21" s="21"/>
      <c r="H21" s="40"/>
    </row>
    <row r="22" customFormat="false" ht="12.8" hidden="false" customHeight="false" outlineLevel="0" collapsed="false">
      <c r="A22" s="46"/>
      <c r="B22" s="46"/>
      <c r="C22" s="46"/>
      <c r="D22" s="46"/>
      <c r="E22" s="46"/>
      <c r="F22" s="46"/>
      <c r="G22" s="21"/>
      <c r="H22" s="40"/>
    </row>
    <row r="23" customFormat="false" ht="12.8" hidden="false" customHeight="false" outlineLevel="0" collapsed="false">
      <c r="A23" s="46"/>
      <c r="B23" s="46"/>
      <c r="C23" s="46"/>
      <c r="D23" s="46"/>
      <c r="E23" s="46"/>
      <c r="F23" s="46"/>
      <c r="G23" s="21"/>
      <c r="H23" s="40"/>
    </row>
    <row r="24" customFormat="false" ht="12.8" hidden="false" customHeight="false" outlineLevel="0" collapsed="false">
      <c r="A24" s="46"/>
      <c r="B24" s="46"/>
      <c r="C24" s="46"/>
      <c r="D24" s="46"/>
      <c r="E24" s="46"/>
      <c r="F24" s="46"/>
      <c r="G24" s="21"/>
      <c r="H24" s="40"/>
    </row>
    <row r="25" customFormat="false" ht="12.8" hidden="false" customHeight="false" outlineLevel="0" collapsed="false">
      <c r="A25" s="46"/>
      <c r="B25" s="46"/>
      <c r="C25" s="46"/>
      <c r="D25" s="46"/>
      <c r="E25" s="46"/>
      <c r="F25" s="46"/>
      <c r="G25" s="21"/>
      <c r="H25" s="40"/>
    </row>
    <row r="26" customFormat="false" ht="12.8" hidden="false" customHeight="false" outlineLevel="0" collapsed="false">
      <c r="A26" s="46"/>
      <c r="B26" s="46"/>
      <c r="C26" s="46"/>
      <c r="D26" s="46"/>
      <c r="E26" s="46"/>
      <c r="F26" s="46"/>
      <c r="G26" s="21"/>
      <c r="H26" s="40"/>
    </row>
    <row r="27" customFormat="false" ht="12.8" hidden="false" customHeight="false" outlineLevel="0" collapsed="false">
      <c r="G27" s="21"/>
      <c r="H27" s="40"/>
    </row>
    <row r="28" customFormat="false" ht="12.8" hidden="false" customHeight="false" outlineLevel="0" collapsed="false">
      <c r="G28" s="21"/>
      <c r="H28" s="40"/>
    </row>
    <row r="29" customFormat="false" ht="12.8" hidden="false" customHeight="false" outlineLevel="0" collapsed="false">
      <c r="G29" s="21"/>
      <c r="H29" s="40"/>
    </row>
    <row r="30" customFormat="false" ht="12.8" hidden="false" customHeight="false" outlineLevel="0" collapsed="false">
      <c r="G30" s="21"/>
      <c r="H30" s="40"/>
    </row>
    <row r="31" customFormat="false" ht="12.8" hidden="false" customHeight="false" outlineLevel="0" collapsed="false">
      <c r="G31" s="21"/>
      <c r="H31" s="40"/>
    </row>
    <row r="32" customFormat="false" ht="12.8" hidden="false" customHeight="false" outlineLevel="0" collapsed="false">
      <c r="G32" s="21"/>
      <c r="H32" s="40"/>
    </row>
  </sheetData>
  <mergeCells count="3">
    <mergeCell ref="A1:F2"/>
    <mergeCell ref="A3:F3"/>
    <mergeCell ref="A4:F4"/>
  </mergeCells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7" activeCellId="0" sqref="A7"/>
    </sheetView>
  </sheetViews>
  <sheetFormatPr defaultColWidth="9.1484375" defaultRowHeight="12.8" zeroHeight="false" outlineLevelRow="0" outlineLevelCol="0"/>
  <cols>
    <col collapsed="false" customWidth="true" hidden="false" outlineLevel="0" max="1" min="1" style="1" width="44.65"/>
    <col collapsed="false" customWidth="true" hidden="false" outlineLevel="0" max="3" min="2" style="18" width="25.67"/>
    <col collapsed="false" customWidth="true" hidden="false" outlineLevel="0" max="9" min="4" style="50" width="6.7"/>
    <col collapsed="false" customWidth="true" hidden="false" outlineLevel="0" max="11" min="10" style="1" width="6.7"/>
    <col collapsed="false" customWidth="true" hidden="false" outlineLevel="0" max="12" min="12" style="18" width="6.7"/>
    <col collapsed="false" customWidth="false" hidden="false" outlineLevel="0" max="257" min="13" style="1" width="9.13"/>
    <col collapsed="false" customWidth="false" hidden="false" outlineLevel="0" max="1024" min="258" style="3" width="9.13"/>
    <col collapsed="false" customWidth="false" hidden="false" outlineLevel="0" max="16384" min="1025" style="4" width="9.14"/>
  </cols>
  <sheetData>
    <row r="1" customFormat="false" ht="14.1" hidden="false" customHeight="true" outlineLevel="0" collapsed="false">
      <c r="A1" s="21"/>
      <c r="B1" s="14"/>
      <c r="C1" s="14"/>
      <c r="D1" s="51"/>
      <c r="E1" s="51"/>
      <c r="F1" s="51"/>
      <c r="G1" s="51"/>
      <c r="H1" s="51"/>
      <c r="I1" s="51"/>
      <c r="J1" s="21"/>
      <c r="K1" s="21"/>
      <c r="L1" s="14"/>
      <c r="M1" s="21"/>
    </row>
    <row r="2" customFormat="false" ht="14.1" hidden="false" customHeight="true" outlineLevel="0" collapsed="false">
      <c r="A2" s="21"/>
      <c r="B2" s="14"/>
      <c r="C2" s="14"/>
      <c r="D2" s="51"/>
      <c r="E2" s="51"/>
      <c r="F2" s="51"/>
      <c r="G2" s="51"/>
      <c r="H2" s="51"/>
      <c r="I2" s="51"/>
      <c r="J2" s="21"/>
      <c r="K2" s="21"/>
      <c r="L2" s="14"/>
      <c r="M2" s="21"/>
    </row>
    <row r="3" customFormat="false" ht="14.1" hidden="false" customHeight="true" outlineLevel="0" collapsed="false">
      <c r="A3" s="23" t="s">
        <v>2421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4"/>
      <c r="M3" s="21"/>
    </row>
    <row r="4" customFormat="false" ht="14.1" hidden="false" customHeight="true" outlineLevel="0" collapsed="false">
      <c r="A4" s="23" t="s">
        <v>2422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14"/>
      <c r="M4" s="21"/>
    </row>
    <row r="5" customFormat="false" ht="14.1" hidden="false" customHeight="true" outlineLevel="0" collapsed="false">
      <c r="A5" s="52"/>
      <c r="B5" s="52"/>
      <c r="C5" s="52"/>
      <c r="D5" s="52"/>
      <c r="E5" s="52"/>
      <c r="F5" s="52"/>
      <c r="G5" s="52"/>
      <c r="H5" s="52"/>
      <c r="I5" s="52"/>
      <c r="J5" s="42"/>
      <c r="K5" s="42"/>
      <c r="L5" s="14"/>
      <c r="M5" s="21"/>
    </row>
    <row r="6" customFormat="false" ht="14.1" hidden="false" customHeight="true" outlineLevel="0" collapsed="false">
      <c r="A6" s="24"/>
      <c r="B6" s="24"/>
      <c r="C6" s="24"/>
      <c r="D6" s="24" t="s">
        <v>2423</v>
      </c>
      <c r="E6" s="24"/>
      <c r="F6" s="24" t="s">
        <v>2424</v>
      </c>
      <c r="G6" s="24"/>
      <c r="H6" s="24"/>
      <c r="I6" s="24"/>
      <c r="J6" s="24" t="s">
        <v>1771</v>
      </c>
      <c r="K6" s="24"/>
      <c r="L6" s="14"/>
      <c r="M6" s="21"/>
    </row>
    <row r="7" customFormat="false" ht="14.1" hidden="false" customHeight="true" outlineLevel="0" collapsed="false">
      <c r="A7" s="24" t="s">
        <v>1106</v>
      </c>
      <c r="B7" s="24" t="s">
        <v>2425</v>
      </c>
      <c r="C7" s="24"/>
      <c r="D7" s="24" t="s">
        <v>2426</v>
      </c>
      <c r="E7" s="24" t="s">
        <v>2427</v>
      </c>
      <c r="F7" s="24" t="s">
        <v>2428</v>
      </c>
      <c r="G7" s="24" t="s">
        <v>2429</v>
      </c>
      <c r="H7" s="24" t="s">
        <v>2430</v>
      </c>
      <c r="I7" s="24" t="s">
        <v>2431</v>
      </c>
      <c r="J7" s="24" t="s">
        <v>2432</v>
      </c>
      <c r="K7" s="24" t="s">
        <v>2424</v>
      </c>
      <c r="L7" s="14"/>
      <c r="M7" s="21"/>
    </row>
    <row r="8" customFormat="false" ht="12.8" hidden="false" customHeight="false" outlineLevel="0" collapsed="false">
      <c r="A8" s="7" t="s">
        <v>32</v>
      </c>
      <c r="B8" s="17" t="s">
        <v>2433</v>
      </c>
      <c r="C8" s="17" t="str">
        <f aca="false">IF(AND(E8=1,K8=0),"Field check card!",IF(AND(E8=0,K8=0),"",IF(AND(E8=1,K8&gt;0),"",IF(AND(E8=0,K8&gt;0),""))))</f>
        <v/>
      </c>
      <c r="D8" s="26" t="n">
        <f aca="false">IF('DXCC QSL Card Tracking'!D8&gt;0,1,0)</f>
        <v>0</v>
      </c>
      <c r="E8" s="26" t="n">
        <f aca="false">IF('DXCC QSL Card Tracking'!E8&gt;0,1,0)</f>
        <v>0</v>
      </c>
      <c r="F8" s="26" t="n">
        <f aca="false">IF('DXCC LoTW Tracking by Mode'!B8&gt;0,1,0)</f>
        <v>0</v>
      </c>
      <c r="G8" s="26" t="n">
        <f aca="false">IF('DXCC LoTW Tracking by Mode'!C8&gt;0,1,0)</f>
        <v>0</v>
      </c>
      <c r="H8" s="26" t="n">
        <f aca="false">IF('DXCC LoTW Tracking by Mode'!D8&gt;0,1,0)</f>
        <v>0</v>
      </c>
      <c r="I8" s="26" t="n">
        <f aca="false">IF('DXCC LoTW Tracking by Mode'!E8&gt;0,1,0)</f>
        <v>0</v>
      </c>
      <c r="J8" s="26" t="n">
        <f aca="false">D8+E8</f>
        <v>0</v>
      </c>
      <c r="K8" s="26" t="n">
        <f aca="false">(F8+G8+H8+I8)</f>
        <v>0</v>
      </c>
      <c r="L8" s="14"/>
      <c r="M8" s="21"/>
    </row>
    <row r="9" customFormat="false" ht="12.8" hidden="false" customHeight="false" outlineLevel="0" collapsed="false">
      <c r="A9" s="7" t="s">
        <v>34</v>
      </c>
      <c r="B9" s="17" t="str">
        <f aca="false">IF(J9+K9=0,"No card or LoTW",IF(J9=0,"Need card******",IF(K9=0,"******Need LoTW","")))</f>
        <v/>
      </c>
      <c r="C9" s="17" t="str">
        <f aca="false">IF(AND(E9=1,K9=0),"Field check card!",IF(AND(E9=0,K9=0),"",IF(AND(E9=1,K9&gt;0),"",IF(AND(E9=0,K9&gt;0),""))))</f>
        <v/>
      </c>
      <c r="D9" s="26" t="n">
        <f aca="false">IF('DXCC QSL Card Tracking'!D9&gt;0,1,0)</f>
        <v>0</v>
      </c>
      <c r="E9" s="26" t="n">
        <f aca="false">IF('DXCC QSL Card Tracking'!E9&gt;0,1,0)</f>
        <v>1</v>
      </c>
      <c r="F9" s="26" t="n">
        <f aca="false">IF('DXCC LoTW Tracking by Mode'!B9&gt;0,1,0)</f>
        <v>1</v>
      </c>
      <c r="G9" s="26" t="n">
        <f aca="false">IF('DXCC LoTW Tracking by Mode'!C9&gt;0,1,0)</f>
        <v>1</v>
      </c>
      <c r="H9" s="26" t="n">
        <f aca="false">IF('DXCC LoTW Tracking by Mode'!D9&gt;0,1,0)</f>
        <v>0</v>
      </c>
      <c r="I9" s="26" t="n">
        <f aca="false">IF('DXCC LoTW Tracking by Mode'!E9&gt;0,1,0)</f>
        <v>1</v>
      </c>
      <c r="J9" s="26" t="n">
        <f aca="false">D9+E9</f>
        <v>1</v>
      </c>
      <c r="K9" s="26" t="n">
        <f aca="false">(F9+G9+H9+I9)</f>
        <v>3</v>
      </c>
      <c r="L9" s="14"/>
      <c r="M9" s="21"/>
    </row>
    <row r="10" customFormat="false" ht="12.8" hidden="false" customHeight="false" outlineLevel="0" collapsed="false">
      <c r="A10" s="7" t="s">
        <v>37</v>
      </c>
      <c r="B10" s="17" t="str">
        <f aca="false">IF(J10+K10=0,"No card or LoTW",IF(J10=0,"Need card******",IF(K10=0,"******Need LoTW","")))</f>
        <v/>
      </c>
      <c r="C10" s="17" t="str">
        <f aca="false">IF(AND(E10=1,K10=0),"Field check card!",IF(AND(E10=0,K10=0),"",IF(AND(E10=1,K10&gt;0),"",IF(AND(E10=0,K10&gt;0),""))))</f>
        <v/>
      </c>
      <c r="D10" s="26" t="n">
        <f aca="false">IF('DXCC QSL Card Tracking'!D10&gt;0,1,0)</f>
        <v>0</v>
      </c>
      <c r="E10" s="26" t="n">
        <f aca="false">IF('DXCC QSL Card Tracking'!E10&gt;0,1,0)</f>
        <v>1</v>
      </c>
      <c r="F10" s="26" t="n">
        <f aca="false">IF('DXCC LoTW Tracking by Mode'!B10&gt;0,1,0)</f>
        <v>1</v>
      </c>
      <c r="G10" s="26" t="n">
        <f aca="false">IF('DXCC LoTW Tracking by Mode'!C10&gt;0,1,0)</f>
        <v>1</v>
      </c>
      <c r="H10" s="26" t="n">
        <f aca="false">IF('DXCC LoTW Tracking by Mode'!D10&gt;0,1,0)</f>
        <v>1</v>
      </c>
      <c r="I10" s="26" t="n">
        <f aca="false">IF('DXCC LoTW Tracking by Mode'!E10&gt;0,1,0)</f>
        <v>1</v>
      </c>
      <c r="J10" s="26" t="n">
        <f aca="false">D10+E10</f>
        <v>1</v>
      </c>
      <c r="K10" s="26" t="n">
        <f aca="false">(F10+G10+H10+I10)</f>
        <v>4</v>
      </c>
      <c r="L10" s="14"/>
      <c r="M10" s="21"/>
    </row>
    <row r="11" customFormat="false" ht="12.8" hidden="false" customHeight="false" outlineLevel="0" collapsed="false">
      <c r="A11" s="7" t="s">
        <v>40</v>
      </c>
      <c r="B11" s="17" t="str">
        <f aca="false">IF(J11+K11=0,"No card or LoTW",IF(J11=0,"Need card******",IF(K11=0,"******Need LoTW","")))</f>
        <v/>
      </c>
      <c r="C11" s="17" t="str">
        <f aca="false">IF(AND(E11=1,K11=0),"Field check card!",IF(AND(E11=0,K11=0),"",IF(AND(E11=1,K11&gt;0),"",IF(AND(E11=0,K11&gt;0),""))))</f>
        <v/>
      </c>
      <c r="D11" s="26" t="n">
        <f aca="false">IF('DXCC QSL Card Tracking'!D11&gt;0,1,0)</f>
        <v>1</v>
      </c>
      <c r="E11" s="26" t="n">
        <f aca="false">IF('DXCC QSL Card Tracking'!E11&gt;0,1,0)</f>
        <v>0</v>
      </c>
      <c r="F11" s="26" t="n">
        <f aca="false">IF('DXCC LoTW Tracking by Mode'!B11&gt;0,1,0)</f>
        <v>1</v>
      </c>
      <c r="G11" s="26" t="n">
        <f aca="false">IF('DXCC LoTW Tracking by Mode'!C11&gt;0,1,0)</f>
        <v>1</v>
      </c>
      <c r="H11" s="26" t="n">
        <f aca="false">IF('DXCC LoTW Tracking by Mode'!D11&gt;0,1,0)</f>
        <v>1</v>
      </c>
      <c r="I11" s="26" t="n">
        <f aca="false">IF('DXCC LoTW Tracking by Mode'!E11&gt;0,1,0)</f>
        <v>1</v>
      </c>
      <c r="J11" s="26" t="n">
        <f aca="false">D11+E11</f>
        <v>1</v>
      </c>
      <c r="K11" s="26" t="n">
        <f aca="false">(F11+G11+H11+I11)</f>
        <v>4</v>
      </c>
      <c r="L11" s="14"/>
      <c r="M11" s="21"/>
    </row>
    <row r="12" customFormat="false" ht="12.8" hidden="false" customHeight="false" outlineLevel="0" collapsed="false">
      <c r="A12" s="7" t="s">
        <v>43</v>
      </c>
      <c r="B12" s="17" t="str">
        <f aca="false">IF(J12+K12=0,"No card or LoTW",IF(J12=0,"Need card******",IF(K12=0,"******Need LoTW","")))</f>
        <v/>
      </c>
      <c r="C12" s="17" t="str">
        <f aca="false">IF(AND(E12=1,K12=0),"Field check card!",IF(AND(E12=0,K12=0),"",IF(AND(E12=1,K12&gt;0),"",IF(AND(E12=0,K12&gt;0),""))))</f>
        <v/>
      </c>
      <c r="D12" s="26" t="n">
        <f aca="false">IF('DXCC QSL Card Tracking'!D12&gt;0,1,0)</f>
        <v>1</v>
      </c>
      <c r="E12" s="26" t="n">
        <f aca="false">IF('DXCC QSL Card Tracking'!E12&gt;0,1,0)</f>
        <v>0</v>
      </c>
      <c r="F12" s="26" t="n">
        <f aca="false">IF('DXCC LoTW Tracking by Mode'!B12&gt;0,1,0)</f>
        <v>1</v>
      </c>
      <c r="G12" s="26" t="n">
        <f aca="false">IF('DXCC LoTW Tracking by Mode'!C12&gt;0,1,0)</f>
        <v>1</v>
      </c>
      <c r="H12" s="26" t="n">
        <f aca="false">IF('DXCC LoTW Tracking by Mode'!D12&gt;0,1,0)</f>
        <v>1</v>
      </c>
      <c r="I12" s="26" t="n">
        <f aca="false">IF('DXCC LoTW Tracking by Mode'!E12&gt;0,1,0)</f>
        <v>1</v>
      </c>
      <c r="J12" s="26" t="n">
        <f aca="false">D12+E12</f>
        <v>1</v>
      </c>
      <c r="K12" s="26" t="n">
        <f aca="false">(F12+G12+H12+I12)</f>
        <v>4</v>
      </c>
      <c r="L12" s="14"/>
      <c r="M12" s="21"/>
    </row>
    <row r="13" customFormat="false" ht="12.8" hidden="false" customHeight="false" outlineLevel="0" collapsed="false">
      <c r="A13" s="7" t="s">
        <v>46</v>
      </c>
      <c r="B13" s="17" t="str">
        <f aca="false">IF(J13+K13=0,"No card or LoTW",IF(J13=0,"Need card******",IF(K13=0,"******Need LoTW","")))</f>
        <v/>
      </c>
      <c r="C13" s="17" t="str">
        <f aca="false">IF(AND(E13=1,K13=0),"Field check card!",IF(AND(E13=0,K13=0),"",IF(AND(E13=1,K13&gt;0),"",IF(AND(E13=0,K13&gt;0),""))))</f>
        <v/>
      </c>
      <c r="D13" s="26" t="n">
        <f aca="false">IF('DXCC QSL Card Tracking'!D13&gt;0,1,0)</f>
        <v>0</v>
      </c>
      <c r="E13" s="26" t="n">
        <f aca="false">IF('DXCC QSL Card Tracking'!E13&gt;0,1,0)</f>
        <v>1</v>
      </c>
      <c r="F13" s="26" t="n">
        <f aca="false">IF('DXCC LoTW Tracking by Mode'!B13&gt;0,1,0)</f>
        <v>1</v>
      </c>
      <c r="G13" s="26" t="n">
        <f aca="false">IF('DXCC LoTW Tracking by Mode'!C13&gt;0,1,0)</f>
        <v>1</v>
      </c>
      <c r="H13" s="26" t="n">
        <f aca="false">IF('DXCC LoTW Tracking by Mode'!D13&gt;0,1,0)</f>
        <v>1</v>
      </c>
      <c r="I13" s="26" t="n">
        <f aca="false">IF('DXCC LoTW Tracking by Mode'!E13&gt;0,1,0)</f>
        <v>1</v>
      </c>
      <c r="J13" s="26" t="n">
        <f aca="false">D13+E13</f>
        <v>1</v>
      </c>
      <c r="K13" s="26" t="n">
        <f aca="false">(F13+G13+H13+I13)</f>
        <v>4</v>
      </c>
      <c r="L13" s="14"/>
      <c r="M13" s="21"/>
    </row>
    <row r="14" customFormat="false" ht="12.8" hidden="false" customHeight="false" outlineLevel="0" collapsed="false">
      <c r="A14" s="7" t="s">
        <v>48</v>
      </c>
      <c r="B14" s="17" t="s">
        <v>2433</v>
      </c>
      <c r="C14" s="17" t="str">
        <f aca="false">IF(AND(E14=1,K14=0),"Field check card!",IF(AND(E14=0,K14=0),"",IF(AND(E14=1,K14&gt;0),"",IF(AND(E14=0,K14&gt;0),""))))</f>
        <v/>
      </c>
      <c r="D14" s="26" t="n">
        <f aca="false">IF('DXCC QSL Card Tracking'!D14&gt;0,1,0)</f>
        <v>0</v>
      </c>
      <c r="E14" s="26" t="n">
        <f aca="false">IF('DXCC QSL Card Tracking'!E14&gt;0,1,0)</f>
        <v>0</v>
      </c>
      <c r="F14" s="26" t="n">
        <f aca="false">IF('DXCC LoTW Tracking by Mode'!B14&gt;0,1,0)</f>
        <v>0</v>
      </c>
      <c r="G14" s="26" t="n">
        <f aca="false">IF('DXCC LoTW Tracking by Mode'!C14&gt;0,1,0)</f>
        <v>0</v>
      </c>
      <c r="H14" s="26" t="n">
        <f aca="false">IF('DXCC LoTW Tracking by Mode'!D14&gt;0,1,0)</f>
        <v>0</v>
      </c>
      <c r="I14" s="26" t="n">
        <f aca="false">IF('DXCC LoTW Tracking by Mode'!E14&gt;0,1,0)</f>
        <v>0</v>
      </c>
      <c r="J14" s="26" t="n">
        <f aca="false">D14+E14</f>
        <v>0</v>
      </c>
      <c r="K14" s="26" t="n">
        <f aca="false">(F14+G14+H14+I14)</f>
        <v>0</v>
      </c>
      <c r="L14" s="14"/>
      <c r="M14" s="21"/>
    </row>
    <row r="15" customFormat="false" ht="12.8" hidden="false" customHeight="false" outlineLevel="0" collapsed="false">
      <c r="A15" s="7" t="s">
        <v>50</v>
      </c>
      <c r="B15" s="17" t="str">
        <f aca="false">IF(J15+K15=0,"No card or LoTW",IF(J15=0,"Need card******",IF(K15=0,"******Need LoTW","")))</f>
        <v/>
      </c>
      <c r="C15" s="17" t="str">
        <f aca="false">IF(AND(E15=1,K15=0),"Field check card!",IF(AND(E15=0,K15=0),"",IF(AND(E15=1,K15&gt;0),"",IF(AND(E15=0,K15&gt;0),""))))</f>
        <v/>
      </c>
      <c r="D15" s="26" t="n">
        <f aca="false">IF('DXCC QSL Card Tracking'!D15&gt;0,1,0)</f>
        <v>0</v>
      </c>
      <c r="E15" s="26" t="n">
        <f aca="false">IF('DXCC QSL Card Tracking'!E15&gt;0,1,0)</f>
        <v>1</v>
      </c>
      <c r="F15" s="26" t="n">
        <f aca="false">IF('DXCC LoTW Tracking by Mode'!B15&gt;0,1,0)</f>
        <v>1</v>
      </c>
      <c r="G15" s="26" t="n">
        <f aca="false">IF('DXCC LoTW Tracking by Mode'!C15&gt;0,1,0)</f>
        <v>1</v>
      </c>
      <c r="H15" s="26" t="n">
        <f aca="false">IF('DXCC LoTW Tracking by Mode'!D15&gt;0,1,0)</f>
        <v>1</v>
      </c>
      <c r="I15" s="26" t="n">
        <f aca="false">IF('DXCC LoTW Tracking by Mode'!E15&gt;0,1,0)</f>
        <v>0</v>
      </c>
      <c r="J15" s="26" t="n">
        <f aca="false">D15+E15</f>
        <v>1</v>
      </c>
      <c r="K15" s="26" t="n">
        <f aca="false">(F15+G15+H15+I15)</f>
        <v>3</v>
      </c>
      <c r="L15" s="14"/>
      <c r="M15" s="21"/>
    </row>
    <row r="16" customFormat="false" ht="12.8" hidden="false" customHeight="false" outlineLevel="0" collapsed="false">
      <c r="A16" s="7" t="s">
        <v>53</v>
      </c>
      <c r="B16" s="17" t="str">
        <f aca="false">IF(J16+K16=0,"No card or LoTW",IF(J16=0,"Need card******",IF(K16=0,"******Need LoTW","")))</f>
        <v/>
      </c>
      <c r="C16" s="17" t="str">
        <f aca="false">IF(AND(E16=1,K16=0),"Field check card!",IF(AND(E16=0,K16=0),"",IF(AND(E16=1,K16&gt;0),"",IF(AND(E16=0,K16&gt;0),""))))</f>
        <v/>
      </c>
      <c r="D16" s="26" t="n">
        <f aca="false">IF('DXCC QSL Card Tracking'!D16&gt;0,1,0)</f>
        <v>1</v>
      </c>
      <c r="E16" s="26" t="n">
        <f aca="false">IF('DXCC QSL Card Tracking'!E16&gt;0,1,0)</f>
        <v>0</v>
      </c>
      <c r="F16" s="26" t="n">
        <f aca="false">IF('DXCC LoTW Tracking by Mode'!B16&gt;0,1,0)</f>
        <v>1</v>
      </c>
      <c r="G16" s="26" t="n">
        <f aca="false">IF('DXCC LoTW Tracking by Mode'!C16&gt;0,1,0)</f>
        <v>1</v>
      </c>
      <c r="H16" s="26" t="n">
        <f aca="false">IF('DXCC LoTW Tracking by Mode'!D16&gt;0,1,0)</f>
        <v>1</v>
      </c>
      <c r="I16" s="26" t="n">
        <f aca="false">IF('DXCC LoTW Tracking by Mode'!E16&gt;0,1,0)</f>
        <v>1</v>
      </c>
      <c r="J16" s="26" t="n">
        <f aca="false">D16+E16</f>
        <v>1</v>
      </c>
      <c r="K16" s="26" t="n">
        <f aca="false">(F16+G16+H16+I16)</f>
        <v>4</v>
      </c>
      <c r="L16" s="14"/>
      <c r="M16" s="21"/>
    </row>
    <row r="17" customFormat="false" ht="12.8" hidden="false" customHeight="false" outlineLevel="0" collapsed="false">
      <c r="A17" s="7" t="s">
        <v>56</v>
      </c>
      <c r="B17" s="17" t="str">
        <f aca="false">IF(J17+K17=0,"No card or LoTW",IF(J17=0,"Need card******",IF(K17=0,"******Need LoTW","")))</f>
        <v/>
      </c>
      <c r="C17" s="17" t="str">
        <f aca="false">IF(AND(E17=1,K17=0),"Field check card!",IF(AND(E17=0,K17=0),"",IF(AND(E17=1,K17&gt;0),"",IF(AND(E17=0,K17&gt;0),""))))</f>
        <v/>
      </c>
      <c r="D17" s="26" t="n">
        <f aca="false">IF('DXCC QSL Card Tracking'!D17&gt;0,1,0)</f>
        <v>0</v>
      </c>
      <c r="E17" s="26" t="n">
        <f aca="false">IF('DXCC QSL Card Tracking'!E17&gt;0,1,0)</f>
        <v>1</v>
      </c>
      <c r="F17" s="26" t="n">
        <f aca="false">IF('DXCC LoTW Tracking by Mode'!B17&gt;0,1,0)</f>
        <v>1</v>
      </c>
      <c r="G17" s="26" t="n">
        <f aca="false">IF('DXCC LoTW Tracking by Mode'!C17&gt;0,1,0)</f>
        <v>1</v>
      </c>
      <c r="H17" s="26" t="n">
        <f aca="false">IF('DXCC LoTW Tracking by Mode'!D17&gt;0,1,0)</f>
        <v>1</v>
      </c>
      <c r="I17" s="26" t="n">
        <f aca="false">IF('DXCC LoTW Tracking by Mode'!E17&gt;0,1,0)</f>
        <v>0</v>
      </c>
      <c r="J17" s="26" t="n">
        <f aca="false">D17+E17</f>
        <v>1</v>
      </c>
      <c r="K17" s="26" t="n">
        <f aca="false">(F17+G17+H17+I17)</f>
        <v>3</v>
      </c>
      <c r="L17" s="14"/>
      <c r="M17" s="21"/>
    </row>
    <row r="18" customFormat="false" ht="12.8" hidden="false" customHeight="false" outlineLevel="0" collapsed="false">
      <c r="A18" s="7" t="s">
        <v>59</v>
      </c>
      <c r="B18" s="17" t="str">
        <f aca="false">IF(J18+K18=0,"No card or LoTW",IF(J18=0,"Need card******",IF(K18=0,"******Need LoTW","")))</f>
        <v/>
      </c>
      <c r="C18" s="17" t="str">
        <f aca="false">IF(AND(E18=1,K18=0),"Field check card!",IF(AND(E18=0,K18=0),"",IF(AND(E18=1,K18&gt;0),"",IF(AND(E18=0,K18&gt;0),""))))</f>
        <v/>
      </c>
      <c r="D18" s="26" t="n">
        <f aca="false">IF('DXCC QSL Card Tracking'!D18&gt;0,1,0)</f>
        <v>0</v>
      </c>
      <c r="E18" s="26" t="n">
        <f aca="false">IF('DXCC QSL Card Tracking'!E18&gt;0,1,0)</f>
        <v>1</v>
      </c>
      <c r="F18" s="26" t="n">
        <f aca="false">IF('DXCC LoTW Tracking by Mode'!B18&gt;0,1,0)</f>
        <v>1</v>
      </c>
      <c r="G18" s="26" t="n">
        <f aca="false">IF('DXCC LoTW Tracking by Mode'!C18&gt;0,1,0)</f>
        <v>1</v>
      </c>
      <c r="H18" s="26" t="n">
        <f aca="false">IF('DXCC LoTW Tracking by Mode'!D18&gt;0,1,0)</f>
        <v>1</v>
      </c>
      <c r="I18" s="26" t="n">
        <f aca="false">IF('DXCC LoTW Tracking by Mode'!E18&gt;0,1,0)</f>
        <v>0</v>
      </c>
      <c r="J18" s="26" t="n">
        <f aca="false">D18+E18</f>
        <v>1</v>
      </c>
      <c r="K18" s="26" t="n">
        <f aca="false">(F18+G18+H18+I18)</f>
        <v>3</v>
      </c>
      <c r="L18" s="14"/>
      <c r="M18" s="21"/>
    </row>
    <row r="19" customFormat="false" ht="12.8" hidden="false" customHeight="false" outlineLevel="0" collapsed="false">
      <c r="A19" s="7" t="s">
        <v>62</v>
      </c>
      <c r="B19" s="17" t="str">
        <f aca="false">IF(J19+K19=0,"No card or LoTW",IF(J19=0,"Need card******",IF(K19=0,"******Need LoTW","")))</f>
        <v/>
      </c>
      <c r="C19" s="17" t="str">
        <f aca="false">IF(AND(E19=1,K19=0),"Field check card!",IF(AND(E19=0,K19=0),"",IF(AND(E19=1,K19&gt;0),"",IF(AND(E19=0,K19&gt;0),""))))</f>
        <v/>
      </c>
      <c r="D19" s="26" t="n">
        <f aca="false">IF('DXCC QSL Card Tracking'!D19&gt;0,1,0)</f>
        <v>1</v>
      </c>
      <c r="E19" s="26" t="n">
        <f aca="false">IF('DXCC QSL Card Tracking'!E19&gt;0,1,0)</f>
        <v>0</v>
      </c>
      <c r="F19" s="26" t="n">
        <f aca="false">IF('DXCC LoTW Tracking by Mode'!B19&gt;0,1,0)</f>
        <v>1</v>
      </c>
      <c r="G19" s="26" t="n">
        <f aca="false">IF('DXCC LoTW Tracking by Mode'!C19&gt;0,1,0)</f>
        <v>1</v>
      </c>
      <c r="H19" s="26" t="n">
        <f aca="false">IF('DXCC LoTW Tracking by Mode'!D19&gt;0,1,0)</f>
        <v>1</v>
      </c>
      <c r="I19" s="26" t="n">
        <f aca="false">IF('DXCC LoTW Tracking by Mode'!E19&gt;0,1,0)</f>
        <v>1</v>
      </c>
      <c r="J19" s="26" t="n">
        <f aca="false">D19+E19</f>
        <v>1</v>
      </c>
      <c r="K19" s="26" t="n">
        <f aca="false">(F19+G19+H19+I19)</f>
        <v>4</v>
      </c>
      <c r="L19" s="14"/>
      <c r="M19" s="21"/>
    </row>
    <row r="20" customFormat="false" ht="12.8" hidden="false" customHeight="false" outlineLevel="0" collapsed="false">
      <c r="A20" s="7" t="s">
        <v>65</v>
      </c>
      <c r="B20" s="17" t="str">
        <f aca="false">IF(J20+K20=0,"No card or LoTW",IF(J20=0,"Need card******",IF(K20=0,"******Need LoTW","")))</f>
        <v/>
      </c>
      <c r="C20" s="17" t="str">
        <f aca="false">IF(AND(E20=1,K20=0),"Field check card!",IF(AND(E20=0,K20=0),"",IF(AND(E20=1,K20&gt;0),"",IF(AND(E20=0,K20&gt;0),""))))</f>
        <v/>
      </c>
      <c r="D20" s="26" t="n">
        <f aca="false">IF('DXCC QSL Card Tracking'!D20&gt;0,1,0)</f>
        <v>1</v>
      </c>
      <c r="E20" s="26" t="n">
        <f aca="false">IF('DXCC QSL Card Tracking'!E20&gt;0,1,0)</f>
        <v>0</v>
      </c>
      <c r="F20" s="26" t="n">
        <f aca="false">IF('DXCC LoTW Tracking by Mode'!B20&gt;0,1,0)</f>
        <v>1</v>
      </c>
      <c r="G20" s="26" t="n">
        <f aca="false">IF('DXCC LoTW Tracking by Mode'!C20&gt;0,1,0)</f>
        <v>1</v>
      </c>
      <c r="H20" s="26" t="n">
        <f aca="false">IF('DXCC LoTW Tracking by Mode'!D20&gt;0,1,0)</f>
        <v>1</v>
      </c>
      <c r="I20" s="26" t="n">
        <f aca="false">IF('DXCC LoTW Tracking by Mode'!E20&gt;0,1,0)</f>
        <v>1</v>
      </c>
      <c r="J20" s="26" t="n">
        <f aca="false">D20+E20</f>
        <v>1</v>
      </c>
      <c r="K20" s="26" t="n">
        <f aca="false">(F20+G20+H20+I20)</f>
        <v>4</v>
      </c>
      <c r="L20" s="14"/>
      <c r="M20" s="21"/>
    </row>
    <row r="21" customFormat="false" ht="12.8" hidden="false" customHeight="false" outlineLevel="0" collapsed="false">
      <c r="A21" s="7" t="s">
        <v>68</v>
      </c>
      <c r="B21" s="17" t="str">
        <f aca="false">IF(J21+K21=0,"No card or LoTW",IF(J21=0,"Need card******",IF(K21=0,"******Need LoTW","")))</f>
        <v/>
      </c>
      <c r="C21" s="17" t="str">
        <f aca="false">IF(AND(E21=1,K21=0),"Field check card!",IF(AND(E21=0,K21=0),"",IF(AND(E21=1,K21&gt;0),"",IF(AND(E21=0,K21&gt;0),""))))</f>
        <v/>
      </c>
      <c r="D21" s="26" t="n">
        <f aca="false">IF('DXCC QSL Card Tracking'!D21&gt;0,1,0)</f>
        <v>1</v>
      </c>
      <c r="E21" s="26" t="n">
        <f aca="false">IF('DXCC QSL Card Tracking'!E21&gt;0,1,0)</f>
        <v>0</v>
      </c>
      <c r="F21" s="26" t="n">
        <f aca="false">IF('DXCC LoTW Tracking by Mode'!B21&gt;0,1,0)</f>
        <v>1</v>
      </c>
      <c r="G21" s="26" t="n">
        <f aca="false">IF('DXCC LoTW Tracking by Mode'!C21&gt;0,1,0)</f>
        <v>1</v>
      </c>
      <c r="H21" s="26" t="n">
        <f aca="false">IF('DXCC LoTW Tracking by Mode'!D21&gt;0,1,0)</f>
        <v>1</v>
      </c>
      <c r="I21" s="26" t="n">
        <f aca="false">IF('DXCC LoTW Tracking by Mode'!E21&gt;0,1,0)</f>
        <v>1</v>
      </c>
      <c r="J21" s="26" t="n">
        <f aca="false">D21+E21</f>
        <v>1</v>
      </c>
      <c r="K21" s="26" t="n">
        <f aca="false">(F21+G21+H21+I21)</f>
        <v>4</v>
      </c>
      <c r="L21" s="14"/>
      <c r="M21" s="21"/>
    </row>
    <row r="22" customFormat="false" ht="12.8" hidden="false" customHeight="false" outlineLevel="0" collapsed="false">
      <c r="A22" s="7" t="s">
        <v>71</v>
      </c>
      <c r="B22" s="17" t="str">
        <f aca="false">IF(J22+K22=0,"No card or LoTW",IF(J22=0,"Need card******",IF(K22=0,"******Need LoTW","")))</f>
        <v/>
      </c>
      <c r="C22" s="17" t="str">
        <f aca="false">IF(AND(E22=1,K22=0),"Field check card!",IF(AND(E22=0,K22=0),"",IF(AND(E22=1,K22&gt;0),"",IF(AND(E22=0,K22&gt;0),""))))</f>
        <v/>
      </c>
      <c r="D22" s="26" t="n">
        <f aca="false">IF('DXCC QSL Card Tracking'!D22&gt;0,1,0)</f>
        <v>0</v>
      </c>
      <c r="E22" s="26" t="n">
        <f aca="false">IF('DXCC QSL Card Tracking'!E22&gt;0,1,0)</f>
        <v>1</v>
      </c>
      <c r="F22" s="26" t="n">
        <f aca="false">IF('DXCC LoTW Tracking by Mode'!B22&gt;0,1,0)</f>
        <v>1</v>
      </c>
      <c r="G22" s="26" t="n">
        <f aca="false">IF('DXCC LoTW Tracking by Mode'!C22&gt;0,1,0)</f>
        <v>1</v>
      </c>
      <c r="H22" s="26" t="n">
        <f aca="false">IF('DXCC LoTW Tracking by Mode'!D22&gt;0,1,0)</f>
        <v>1</v>
      </c>
      <c r="I22" s="26" t="n">
        <f aca="false">IF('DXCC LoTW Tracking by Mode'!E22&gt;0,1,0)</f>
        <v>0</v>
      </c>
      <c r="J22" s="26" t="n">
        <f aca="false">D22+E22</f>
        <v>1</v>
      </c>
      <c r="K22" s="26" t="n">
        <f aca="false">(F22+G22+H22+I22)</f>
        <v>3</v>
      </c>
      <c r="L22" s="14"/>
      <c r="M22" s="21"/>
    </row>
    <row r="23" customFormat="false" ht="12.8" hidden="false" customHeight="false" outlineLevel="0" collapsed="false">
      <c r="A23" s="7" t="s">
        <v>74</v>
      </c>
      <c r="B23" s="17" t="str">
        <f aca="false">IF(J23+K23=0,"No card or LoTW",IF(J23=0,"Need card******",IF(K23=0,"******Need LoTW","")))</f>
        <v/>
      </c>
      <c r="C23" s="17" t="str">
        <f aca="false">IF(AND(E23=1,K23=0),"Field check card!",IF(AND(E23=0,K23=0),"",IF(AND(E23=1,K23&gt;0),"",IF(AND(E23=0,K23&gt;0),""))))</f>
        <v/>
      </c>
      <c r="D23" s="26" t="n">
        <f aca="false">IF('DXCC QSL Card Tracking'!D23&gt;0,1,0)</f>
        <v>1</v>
      </c>
      <c r="E23" s="26" t="n">
        <f aca="false">IF('DXCC QSL Card Tracking'!E23&gt;0,1,0)</f>
        <v>0</v>
      </c>
      <c r="F23" s="26" t="n">
        <f aca="false">IF('DXCC LoTW Tracking by Mode'!B23&gt;0,1,0)</f>
        <v>1</v>
      </c>
      <c r="G23" s="26" t="n">
        <f aca="false">IF('DXCC LoTW Tracking by Mode'!C23&gt;0,1,0)</f>
        <v>1</v>
      </c>
      <c r="H23" s="26" t="n">
        <f aca="false">IF('DXCC LoTW Tracking by Mode'!D23&gt;0,1,0)</f>
        <v>1</v>
      </c>
      <c r="I23" s="26" t="n">
        <f aca="false">IF('DXCC LoTW Tracking by Mode'!E23&gt;0,1,0)</f>
        <v>1</v>
      </c>
      <c r="J23" s="26" t="n">
        <f aca="false">D23+E23</f>
        <v>1</v>
      </c>
      <c r="K23" s="26" t="n">
        <f aca="false">(F23+G23+H23+I23)</f>
        <v>4</v>
      </c>
      <c r="L23" s="14"/>
      <c r="M23" s="21"/>
    </row>
    <row r="24" customFormat="false" ht="12.8" hidden="false" customHeight="false" outlineLevel="0" collapsed="false">
      <c r="A24" s="7" t="s">
        <v>77</v>
      </c>
      <c r="B24" s="17" t="str">
        <f aca="false">IF(J24+K24=0,"No card or LoTW",IF(J24=0,"Need card******",IF(K24=0,"******Need LoTW","")))</f>
        <v/>
      </c>
      <c r="C24" s="17" t="str">
        <f aca="false">IF(AND(E24=1,K24=0),"Field check card!",IF(AND(E24=0,K24=0),"",IF(AND(E24=1,K24&gt;0),"",IF(AND(E24=0,K24&gt;0),""))))</f>
        <v/>
      </c>
      <c r="D24" s="26" t="n">
        <f aca="false">IF('DXCC QSL Card Tracking'!D24&gt;0,1,0)</f>
        <v>1</v>
      </c>
      <c r="E24" s="26" t="n">
        <f aca="false">IF('DXCC QSL Card Tracking'!E24&gt;0,1,0)</f>
        <v>0</v>
      </c>
      <c r="F24" s="26" t="n">
        <f aca="false">IF('DXCC LoTW Tracking by Mode'!B24&gt;0,1,0)</f>
        <v>1</v>
      </c>
      <c r="G24" s="26" t="n">
        <f aca="false">IF('DXCC LoTW Tracking by Mode'!C24&gt;0,1,0)</f>
        <v>1</v>
      </c>
      <c r="H24" s="26" t="n">
        <f aca="false">IF('DXCC LoTW Tracking by Mode'!D24&gt;0,1,0)</f>
        <v>1</v>
      </c>
      <c r="I24" s="26" t="n">
        <f aca="false">IF('DXCC LoTW Tracking by Mode'!E24&gt;0,1,0)</f>
        <v>1</v>
      </c>
      <c r="J24" s="26" t="n">
        <f aca="false">D24+E24</f>
        <v>1</v>
      </c>
      <c r="K24" s="26" t="n">
        <f aca="false">(F24+G24+H24+I24)</f>
        <v>4</v>
      </c>
      <c r="L24" s="14"/>
      <c r="M24" s="21"/>
    </row>
    <row r="25" customFormat="false" ht="12.8" hidden="false" customHeight="false" outlineLevel="0" collapsed="false">
      <c r="A25" s="7" t="s">
        <v>80</v>
      </c>
      <c r="B25" s="17" t="str">
        <f aca="false">IF(J25+K25=0,"No card or LoTW",IF(J25=0,"Need card******",IF(K25=0,"******Need LoTW","")))</f>
        <v/>
      </c>
      <c r="C25" s="17" t="str">
        <f aca="false">IF(AND(E25=1,K25=0),"Field check card!",IF(AND(E25=0,K25=0),"",IF(AND(E25=1,K25&gt;0),"",IF(AND(E25=0,K25&gt;0),""))))</f>
        <v/>
      </c>
      <c r="D25" s="26" t="n">
        <f aca="false">IF('DXCC QSL Card Tracking'!D25&gt;0,1,0)</f>
        <v>1</v>
      </c>
      <c r="E25" s="26" t="n">
        <f aca="false">IF('DXCC QSL Card Tracking'!E25&gt;0,1,0)</f>
        <v>0</v>
      </c>
      <c r="F25" s="26" t="n">
        <f aca="false">IF('DXCC LoTW Tracking by Mode'!B25&gt;0,1,0)</f>
        <v>1</v>
      </c>
      <c r="G25" s="26" t="n">
        <f aca="false">IF('DXCC LoTW Tracking by Mode'!C25&gt;0,1,0)</f>
        <v>1</v>
      </c>
      <c r="H25" s="26" t="n">
        <f aca="false">IF('DXCC LoTW Tracking by Mode'!D25&gt;0,1,0)</f>
        <v>1</v>
      </c>
      <c r="I25" s="26" t="n">
        <f aca="false">IF('DXCC LoTW Tracking by Mode'!E25&gt;0,1,0)</f>
        <v>1</v>
      </c>
      <c r="J25" s="26" t="n">
        <f aca="false">D25+E25</f>
        <v>1</v>
      </c>
      <c r="K25" s="26" t="n">
        <f aca="false">(F25+G25+H25+I25)</f>
        <v>4</v>
      </c>
      <c r="L25" s="14"/>
      <c r="M25" s="21"/>
    </row>
    <row r="26" customFormat="false" ht="12.8" hidden="false" customHeight="false" outlineLevel="0" collapsed="false">
      <c r="A26" s="7" t="s">
        <v>83</v>
      </c>
      <c r="B26" s="17" t="str">
        <f aca="false">IF(J26+K26=0,"No card or LoTW",IF(J26=0,"Need card******",IF(K26=0,"******Need LoTW","")))</f>
        <v/>
      </c>
      <c r="C26" s="17" t="str">
        <f aca="false">IF(AND(E26=1,K26=0),"Field check card!",IF(AND(E26=0,K26=0),"",IF(AND(E26=1,K26&gt;0),"",IF(AND(E26=0,K26&gt;0),""))))</f>
        <v/>
      </c>
      <c r="D26" s="26" t="n">
        <f aca="false">IF('DXCC QSL Card Tracking'!D26&gt;0,1,0)</f>
        <v>0</v>
      </c>
      <c r="E26" s="26" t="n">
        <f aca="false">IF('DXCC QSL Card Tracking'!E26&gt;0,1,0)</f>
        <v>1</v>
      </c>
      <c r="F26" s="26" t="n">
        <f aca="false">IF('DXCC LoTW Tracking by Mode'!B26&gt;0,1,0)</f>
        <v>1</v>
      </c>
      <c r="G26" s="26" t="n">
        <f aca="false">IF('DXCC LoTW Tracking by Mode'!C26&gt;0,1,0)</f>
        <v>0</v>
      </c>
      <c r="H26" s="26" t="n">
        <f aca="false">IF('DXCC LoTW Tracking by Mode'!D26&gt;0,1,0)</f>
        <v>1</v>
      </c>
      <c r="I26" s="26" t="n">
        <f aca="false">IF('DXCC LoTW Tracking by Mode'!E26&gt;0,1,0)</f>
        <v>1</v>
      </c>
      <c r="J26" s="26" t="n">
        <f aca="false">D26+E26</f>
        <v>1</v>
      </c>
      <c r="K26" s="26" t="n">
        <f aca="false">(F26+G26+H26+I26)</f>
        <v>3</v>
      </c>
      <c r="L26" s="14"/>
      <c r="M26" s="21"/>
    </row>
    <row r="27" customFormat="false" ht="12.8" hidden="false" customHeight="false" outlineLevel="0" collapsed="false">
      <c r="A27" s="7" t="s">
        <v>87</v>
      </c>
      <c r="B27" s="17" t="str">
        <f aca="false">IF(J27+K27=0,"No card or LoTW",IF(J27=0,"Need card******",IF(K27=0,"******Need LoTW","")))</f>
        <v/>
      </c>
      <c r="C27" s="17" t="str">
        <f aca="false">IF(AND(E27=1,K27=0),"Field check card!",IF(AND(E27=0,K27=0),"",IF(AND(E27=1,K27&gt;0),"",IF(AND(E27=0,K27&gt;0),""))))</f>
        <v/>
      </c>
      <c r="D27" s="26" t="n">
        <f aca="false">IF('DXCC QSL Card Tracking'!D27&gt;0,1,0)</f>
        <v>0</v>
      </c>
      <c r="E27" s="26" t="n">
        <f aca="false">IF('DXCC QSL Card Tracking'!E27&gt;0,1,0)</f>
        <v>1</v>
      </c>
      <c r="F27" s="26" t="n">
        <f aca="false">IF('DXCC LoTW Tracking by Mode'!B27&gt;0,1,0)</f>
        <v>1</v>
      </c>
      <c r="G27" s="26" t="n">
        <f aca="false">IF('DXCC LoTW Tracking by Mode'!C27&gt;0,1,0)</f>
        <v>1</v>
      </c>
      <c r="H27" s="26" t="n">
        <f aca="false">IF('DXCC LoTW Tracking by Mode'!D27&gt;0,1,0)</f>
        <v>1</v>
      </c>
      <c r="I27" s="26" t="n">
        <f aca="false">IF('DXCC LoTW Tracking by Mode'!E27&gt;0,1,0)</f>
        <v>1</v>
      </c>
      <c r="J27" s="26" t="n">
        <f aca="false">D27+E27</f>
        <v>1</v>
      </c>
      <c r="K27" s="26" t="n">
        <f aca="false">(F27+G27+H27+I27)</f>
        <v>4</v>
      </c>
      <c r="L27" s="14"/>
      <c r="M27" s="21"/>
    </row>
    <row r="28" customFormat="false" ht="12.8" hidden="false" customHeight="false" outlineLevel="0" collapsed="false">
      <c r="A28" s="7" t="s">
        <v>90</v>
      </c>
      <c r="B28" s="17" t="str">
        <f aca="false">IF(J28+K28=0,"No card or LoTW",IF(J28=0,"Need card******",IF(K28=0,"******Need LoTW","")))</f>
        <v/>
      </c>
      <c r="C28" s="17" t="str">
        <f aca="false">IF(AND(E28=1,K28=0),"Field check card!",IF(AND(E28=0,K28=0),"",IF(AND(E28=1,K28&gt;0),"",IF(AND(E28=0,K28&gt;0),""))))</f>
        <v/>
      </c>
      <c r="D28" s="26" t="n">
        <f aca="false">IF('DXCC QSL Card Tracking'!D28&gt;0,1,0)</f>
        <v>1</v>
      </c>
      <c r="E28" s="26" t="n">
        <f aca="false">IF('DXCC QSL Card Tracking'!E28&gt;0,1,0)</f>
        <v>0</v>
      </c>
      <c r="F28" s="26" t="n">
        <f aca="false">IF('DXCC LoTW Tracking by Mode'!B28&gt;0,1,0)</f>
        <v>1</v>
      </c>
      <c r="G28" s="26" t="n">
        <f aca="false">IF('DXCC LoTW Tracking by Mode'!C28&gt;0,1,0)</f>
        <v>1</v>
      </c>
      <c r="H28" s="26" t="n">
        <f aca="false">IF('DXCC LoTW Tracking by Mode'!D28&gt;0,1,0)</f>
        <v>1</v>
      </c>
      <c r="I28" s="26" t="n">
        <f aca="false">IF('DXCC LoTW Tracking by Mode'!E28&gt;0,1,0)</f>
        <v>1</v>
      </c>
      <c r="J28" s="26" t="n">
        <f aca="false">D28+E28</f>
        <v>1</v>
      </c>
      <c r="K28" s="26" t="n">
        <f aca="false">(F28+G28+H28+I28)</f>
        <v>4</v>
      </c>
      <c r="L28" s="14"/>
      <c r="M28" s="21"/>
    </row>
    <row r="29" customFormat="false" ht="12.8" hidden="false" customHeight="false" outlineLevel="0" collapsed="false">
      <c r="A29" s="7" t="s">
        <v>93</v>
      </c>
      <c r="B29" s="17" t="str">
        <f aca="false">IF(J29+K29=0,"No card or LoTW",IF(J29=0,"Need card******",IF(K29=0,"******Need LoTW","")))</f>
        <v/>
      </c>
      <c r="C29" s="17" t="str">
        <f aca="false">IF(AND(E29=1,K29=0),"Field check card!",IF(AND(E29=0,K29=0),"",IF(AND(E29=1,K29&gt;0),"",IF(AND(E29=0,K29&gt;0),""))))</f>
        <v/>
      </c>
      <c r="D29" s="26" t="n">
        <f aca="false">IF('DXCC QSL Card Tracking'!D29&gt;0,1,0)</f>
        <v>1</v>
      </c>
      <c r="E29" s="26" t="n">
        <f aca="false">IF('DXCC QSL Card Tracking'!E29&gt;0,1,0)</f>
        <v>0</v>
      </c>
      <c r="F29" s="26" t="n">
        <f aca="false">IF('DXCC LoTW Tracking by Mode'!B29&gt;0,1,0)</f>
        <v>1</v>
      </c>
      <c r="G29" s="26" t="n">
        <f aca="false">IF('DXCC LoTW Tracking by Mode'!C29&gt;0,1,0)</f>
        <v>1</v>
      </c>
      <c r="H29" s="26" t="n">
        <f aca="false">IF('DXCC LoTW Tracking by Mode'!D29&gt;0,1,0)</f>
        <v>1</v>
      </c>
      <c r="I29" s="26" t="n">
        <f aca="false">IF('DXCC LoTW Tracking by Mode'!E29&gt;0,1,0)</f>
        <v>1</v>
      </c>
      <c r="J29" s="26" t="n">
        <f aca="false">D29+E29</f>
        <v>1</v>
      </c>
      <c r="K29" s="26" t="n">
        <f aca="false">(F29+G29+H29+I29)</f>
        <v>4</v>
      </c>
      <c r="L29" s="14"/>
      <c r="M29" s="21"/>
    </row>
    <row r="30" customFormat="false" ht="12.8" hidden="false" customHeight="false" outlineLevel="0" collapsed="false">
      <c r="A30" s="7" t="s">
        <v>96</v>
      </c>
      <c r="B30" s="17" t="str">
        <f aca="false">IF(J30+K30=0,"No card or LoTW",IF(J30=0,"Need card******",IF(K30=0,"******Need LoTW","")))</f>
        <v/>
      </c>
      <c r="C30" s="17" t="str">
        <f aca="false">IF(AND(E30=1,K30=0),"Field check card!",IF(AND(E30=0,K30=0),"",IF(AND(E30=1,K30&gt;0),"",IF(AND(E30=0,K30&gt;0),""))))</f>
        <v/>
      </c>
      <c r="D30" s="26" t="n">
        <f aca="false">IF('DXCC QSL Card Tracking'!D30&gt;0,1,0)</f>
        <v>0</v>
      </c>
      <c r="E30" s="26" t="n">
        <f aca="false">IF('DXCC QSL Card Tracking'!E30&gt;0,1,0)</f>
        <v>1</v>
      </c>
      <c r="F30" s="26" t="n">
        <f aca="false">IF('DXCC LoTW Tracking by Mode'!B30&gt;0,1,0)</f>
        <v>1</v>
      </c>
      <c r="G30" s="26" t="n">
        <f aca="false">IF('DXCC LoTW Tracking by Mode'!C30&gt;0,1,0)</f>
        <v>1</v>
      </c>
      <c r="H30" s="26" t="n">
        <f aca="false">IF('DXCC LoTW Tracking by Mode'!D30&gt;0,1,0)</f>
        <v>1</v>
      </c>
      <c r="I30" s="26" t="n">
        <f aca="false">IF('DXCC LoTW Tracking by Mode'!E30&gt;0,1,0)</f>
        <v>1</v>
      </c>
      <c r="J30" s="26" t="n">
        <f aca="false">D30+E30</f>
        <v>1</v>
      </c>
      <c r="K30" s="26" t="n">
        <f aca="false">(F30+G30+H30+I30)</f>
        <v>4</v>
      </c>
      <c r="L30" s="14"/>
      <c r="M30" s="21"/>
    </row>
    <row r="31" customFormat="false" ht="12.8" hidden="false" customHeight="false" outlineLevel="0" collapsed="false">
      <c r="A31" s="7" t="s">
        <v>99</v>
      </c>
      <c r="B31" s="17" t="str">
        <f aca="false">IF(J31+K31=0,"No card or LoTW",IF(J31=0,"Need card******",IF(K31=0,"******Need LoTW","")))</f>
        <v/>
      </c>
      <c r="C31" s="17" t="str">
        <f aca="false">IF(AND(E31=1,K31=0),"Field check card!",IF(AND(E31=0,K31=0),"",IF(AND(E31=1,K31&gt;0),"",IF(AND(E31=0,K31&gt;0),""))))</f>
        <v/>
      </c>
      <c r="D31" s="26" t="n">
        <f aca="false">IF('DXCC QSL Card Tracking'!D31&gt;0,1,0)</f>
        <v>1</v>
      </c>
      <c r="E31" s="26" t="n">
        <f aca="false">IF('DXCC QSL Card Tracking'!E31&gt;0,1,0)</f>
        <v>0</v>
      </c>
      <c r="F31" s="26" t="n">
        <f aca="false">IF('DXCC LoTW Tracking by Mode'!B31&gt;0,1,0)</f>
        <v>1</v>
      </c>
      <c r="G31" s="26" t="n">
        <f aca="false">IF('DXCC LoTW Tracking by Mode'!C31&gt;0,1,0)</f>
        <v>1</v>
      </c>
      <c r="H31" s="26" t="n">
        <f aca="false">IF('DXCC LoTW Tracking by Mode'!D31&gt;0,1,0)</f>
        <v>1</v>
      </c>
      <c r="I31" s="26" t="n">
        <f aca="false">IF('DXCC LoTW Tracking by Mode'!E31&gt;0,1,0)</f>
        <v>1</v>
      </c>
      <c r="J31" s="26" t="n">
        <f aca="false">D31+E31</f>
        <v>1</v>
      </c>
      <c r="K31" s="26" t="n">
        <f aca="false">(F31+G31+H31+I31)</f>
        <v>4</v>
      </c>
      <c r="L31" s="14"/>
      <c r="M31" s="21"/>
    </row>
    <row r="32" customFormat="false" ht="12.8" hidden="false" customHeight="false" outlineLevel="0" collapsed="false">
      <c r="A32" s="7" t="s">
        <v>102</v>
      </c>
      <c r="B32" s="17" t="str">
        <f aca="false">IF(J32+K32=0,"No card or LoTW",IF(J32=0,"Need card******",IF(K32=0,"******Need LoTW","")))</f>
        <v/>
      </c>
      <c r="C32" s="17" t="str">
        <f aca="false">IF(AND(E32=1,K32=0),"Field check card!",IF(AND(E32=0,K32=0),"",IF(AND(E32=1,K32&gt;0),"",IF(AND(E32=0,K32&gt;0),""))))</f>
        <v/>
      </c>
      <c r="D32" s="26" t="n">
        <f aca="false">IF('DXCC QSL Card Tracking'!D32&gt;0,1,0)</f>
        <v>1</v>
      </c>
      <c r="E32" s="26" t="n">
        <f aca="false">IF('DXCC QSL Card Tracking'!E32&gt;0,1,0)</f>
        <v>0</v>
      </c>
      <c r="F32" s="26" t="n">
        <f aca="false">IF('DXCC LoTW Tracking by Mode'!B32&gt;0,1,0)</f>
        <v>1</v>
      </c>
      <c r="G32" s="26" t="n">
        <f aca="false">IF('DXCC LoTW Tracking by Mode'!C32&gt;0,1,0)</f>
        <v>1</v>
      </c>
      <c r="H32" s="26" t="n">
        <f aca="false">IF('DXCC LoTW Tracking by Mode'!D32&gt;0,1,0)</f>
        <v>1</v>
      </c>
      <c r="I32" s="26" t="n">
        <f aca="false">IF('DXCC LoTW Tracking by Mode'!E32&gt;0,1,0)</f>
        <v>1</v>
      </c>
      <c r="J32" s="26" t="n">
        <f aca="false">D32+E32</f>
        <v>1</v>
      </c>
      <c r="K32" s="26" t="n">
        <f aca="false">(F32+G32+H32+I32)</f>
        <v>4</v>
      </c>
      <c r="L32" s="14"/>
      <c r="M32" s="21"/>
    </row>
    <row r="33" customFormat="false" ht="12.8" hidden="false" customHeight="false" outlineLevel="0" collapsed="false">
      <c r="A33" s="7" t="s">
        <v>105</v>
      </c>
      <c r="B33" s="17" t="str">
        <f aca="false">IF(J33+K33=0,"No card or LoTW",IF(J33=0,"Need card******",IF(K33=0,"******Need LoTW","")))</f>
        <v>No card or LoTW</v>
      </c>
      <c r="C33" s="17" t="str">
        <f aca="false">IF(AND(E33=1,K33=0),"Field check card!",IF(AND(E33=0,K33=0),"",IF(AND(E33=1,K33&gt;0),"",IF(AND(E33=0,K33&gt;0),""))))</f>
        <v/>
      </c>
      <c r="D33" s="26" t="n">
        <f aca="false">IF('DXCC QSL Card Tracking'!D33&gt;0,1,0)</f>
        <v>0</v>
      </c>
      <c r="E33" s="26" t="n">
        <f aca="false">IF('DXCC QSL Card Tracking'!E33&gt;0,1,0)</f>
        <v>0</v>
      </c>
      <c r="F33" s="26" t="n">
        <f aca="false">IF('DXCC LoTW Tracking by Mode'!B33&gt;0,1,0)</f>
        <v>0</v>
      </c>
      <c r="G33" s="26" t="n">
        <f aca="false">IF('DXCC LoTW Tracking by Mode'!C33&gt;0,1,0)</f>
        <v>0</v>
      </c>
      <c r="H33" s="26" t="n">
        <f aca="false">IF('DXCC LoTW Tracking by Mode'!D33&gt;0,1,0)</f>
        <v>0</v>
      </c>
      <c r="I33" s="26" t="n">
        <f aca="false">IF('DXCC LoTW Tracking by Mode'!E33&gt;0,1,0)</f>
        <v>0</v>
      </c>
      <c r="J33" s="26" t="n">
        <f aca="false">D33+E33</f>
        <v>0</v>
      </c>
      <c r="K33" s="26" t="n">
        <f aca="false">(F33+G33+H33+I33)</f>
        <v>0</v>
      </c>
      <c r="L33" s="14"/>
      <c r="M33" s="21"/>
    </row>
    <row r="34" customFormat="false" ht="12.8" hidden="false" customHeight="false" outlineLevel="0" collapsed="false">
      <c r="A34" s="7" t="s">
        <v>107</v>
      </c>
      <c r="B34" s="17" t="str">
        <f aca="false">IF(J34+K34=0,"No card or LoTW",IF(J34=0,"Need card******",IF(K34=0,"******Need LoTW","")))</f>
        <v/>
      </c>
      <c r="C34" s="17" t="str">
        <f aca="false">IF(AND(E34=1,K34=0),"Field check card!",IF(AND(E34=0,K34=0),"",IF(AND(E34=1,K34&gt;0),"",IF(AND(E34=0,K34&gt;0),""))))</f>
        <v/>
      </c>
      <c r="D34" s="26" t="n">
        <f aca="false">IF('DXCC QSL Card Tracking'!D34&gt;0,1,0)</f>
        <v>0</v>
      </c>
      <c r="E34" s="26" t="n">
        <f aca="false">IF('DXCC QSL Card Tracking'!E34&gt;0,1,0)</f>
        <v>1</v>
      </c>
      <c r="F34" s="26" t="n">
        <f aca="false">IF('DXCC LoTW Tracking by Mode'!B34&gt;0,1,0)</f>
        <v>1</v>
      </c>
      <c r="G34" s="26" t="n">
        <f aca="false">IF('DXCC LoTW Tracking by Mode'!C34&gt;0,1,0)</f>
        <v>1</v>
      </c>
      <c r="H34" s="26" t="n">
        <f aca="false">IF('DXCC LoTW Tracking by Mode'!D34&gt;0,1,0)</f>
        <v>0</v>
      </c>
      <c r="I34" s="26" t="n">
        <f aca="false">IF('DXCC LoTW Tracking by Mode'!E34&gt;0,1,0)</f>
        <v>0</v>
      </c>
      <c r="J34" s="26" t="n">
        <f aca="false">D34+E34</f>
        <v>1</v>
      </c>
      <c r="K34" s="26" t="n">
        <f aca="false">(F34+G34+H34+I34)</f>
        <v>2</v>
      </c>
      <c r="L34" s="14"/>
      <c r="M34" s="21"/>
    </row>
    <row r="35" customFormat="false" ht="12.8" hidden="false" customHeight="false" outlineLevel="0" collapsed="false">
      <c r="A35" s="7" t="s">
        <v>110</v>
      </c>
      <c r="B35" s="17" t="str">
        <f aca="false">IF(J35+K35=0,"No card or LoTW",IF(J35=0,"Need card******",IF(K35=0,"******Need LoTW","")))</f>
        <v/>
      </c>
      <c r="C35" s="17" t="str">
        <f aca="false">IF(AND(E35=1,K35=0),"Field check card!",IF(AND(E35=0,K35=0),"",IF(AND(E35=1,K35&gt;0),"",IF(AND(E35=0,K35&gt;0),""))))</f>
        <v/>
      </c>
      <c r="D35" s="26" t="n">
        <f aca="false">IF('DXCC QSL Card Tracking'!D35&gt;0,1,0)</f>
        <v>1</v>
      </c>
      <c r="E35" s="26" t="n">
        <f aca="false">IF('DXCC QSL Card Tracking'!E35&gt;0,1,0)</f>
        <v>0</v>
      </c>
      <c r="F35" s="26" t="n">
        <f aca="false">IF('DXCC LoTW Tracking by Mode'!B35&gt;0,1,0)</f>
        <v>1</v>
      </c>
      <c r="G35" s="26" t="n">
        <f aca="false">IF('DXCC LoTW Tracking by Mode'!C35&gt;0,1,0)</f>
        <v>1</v>
      </c>
      <c r="H35" s="26" t="n">
        <f aca="false">IF('DXCC LoTW Tracking by Mode'!D35&gt;0,1,0)</f>
        <v>1</v>
      </c>
      <c r="I35" s="26" t="n">
        <f aca="false">IF('DXCC LoTW Tracking by Mode'!E35&gt;0,1,0)</f>
        <v>1</v>
      </c>
      <c r="J35" s="26" t="n">
        <f aca="false">D35+E35</f>
        <v>1</v>
      </c>
      <c r="K35" s="26" t="n">
        <f aca="false">(F35+G35+H35+I35)</f>
        <v>4</v>
      </c>
      <c r="L35" s="14"/>
      <c r="M35" s="21"/>
    </row>
    <row r="36" customFormat="false" ht="12.8" hidden="false" customHeight="false" outlineLevel="0" collapsed="false">
      <c r="A36" s="7" t="s">
        <v>113</v>
      </c>
      <c r="B36" s="17" t="str">
        <f aca="false">IF(J36+K36=0,"No card or LoTW",IF(J36=0,"Need card******",IF(K36=0,"******Need LoTW","")))</f>
        <v/>
      </c>
      <c r="C36" s="17" t="str">
        <f aca="false">IF(AND(E36=1,K36=0),"Field check card!",IF(AND(E36=0,K36=0),"",IF(AND(E36=1,K36&gt;0),"",IF(AND(E36=0,K36&gt;0),""))))</f>
        <v/>
      </c>
      <c r="D36" s="26" t="n">
        <f aca="false">IF('DXCC QSL Card Tracking'!D36&gt;0,1,0)</f>
        <v>1</v>
      </c>
      <c r="E36" s="26" t="n">
        <f aca="false">IF('DXCC QSL Card Tracking'!E36&gt;0,1,0)</f>
        <v>0</v>
      </c>
      <c r="F36" s="26" t="n">
        <f aca="false">IF('DXCC LoTW Tracking by Mode'!B36&gt;0,1,0)</f>
        <v>1</v>
      </c>
      <c r="G36" s="26" t="n">
        <f aca="false">IF('DXCC LoTW Tracking by Mode'!C36&gt;0,1,0)</f>
        <v>1</v>
      </c>
      <c r="H36" s="26" t="n">
        <f aca="false">IF('DXCC LoTW Tracking by Mode'!D36&gt;0,1,0)</f>
        <v>1</v>
      </c>
      <c r="I36" s="26" t="n">
        <f aca="false">IF('DXCC LoTW Tracking by Mode'!E36&gt;0,1,0)</f>
        <v>1</v>
      </c>
      <c r="J36" s="26" t="n">
        <f aca="false">D36+E36</f>
        <v>1</v>
      </c>
      <c r="K36" s="26" t="n">
        <f aca="false">(F36+G36+H36+I36)</f>
        <v>4</v>
      </c>
      <c r="L36" s="14"/>
      <c r="M36" s="21"/>
    </row>
    <row r="37" customFormat="false" ht="12.8" hidden="false" customHeight="false" outlineLevel="0" collapsed="false">
      <c r="A37" s="7" t="s">
        <v>116</v>
      </c>
      <c r="B37" s="17" t="str">
        <f aca="false">IF(J37+K37=0,"No card or LoTW",IF(J37=0,"Need card******",IF(K37=0,"******Need LoTW","")))</f>
        <v/>
      </c>
      <c r="C37" s="17" t="str">
        <f aca="false">IF(AND(E37=1,K37=0),"Field check card!",IF(AND(E37=0,K37=0),"",IF(AND(E37=1,K37&gt;0),"",IF(AND(E37=0,K37&gt;0),""))))</f>
        <v/>
      </c>
      <c r="D37" s="26" t="n">
        <f aca="false">IF('DXCC QSL Card Tracking'!D37&gt;0,1,0)</f>
        <v>0</v>
      </c>
      <c r="E37" s="26" t="n">
        <f aca="false">IF('DXCC QSL Card Tracking'!E37&gt;0,1,0)</f>
        <v>1</v>
      </c>
      <c r="F37" s="26" t="n">
        <f aca="false">IF('DXCC LoTW Tracking by Mode'!B37&gt;0,1,0)</f>
        <v>1</v>
      </c>
      <c r="G37" s="26" t="n">
        <f aca="false">IF('DXCC LoTW Tracking by Mode'!C37&gt;0,1,0)</f>
        <v>1</v>
      </c>
      <c r="H37" s="26" t="n">
        <f aca="false">IF('DXCC LoTW Tracking by Mode'!D37&gt;0,1,0)</f>
        <v>1</v>
      </c>
      <c r="I37" s="26" t="n">
        <f aca="false">IF('DXCC LoTW Tracking by Mode'!E37&gt;0,1,0)</f>
        <v>1</v>
      </c>
      <c r="J37" s="26" t="n">
        <f aca="false">D37+E37</f>
        <v>1</v>
      </c>
      <c r="K37" s="26" t="n">
        <f aca="false">(F37+G37+H37+I37)</f>
        <v>4</v>
      </c>
      <c r="L37" s="14"/>
      <c r="M37" s="21"/>
    </row>
    <row r="38" customFormat="false" ht="12.8" hidden="false" customHeight="false" outlineLevel="0" collapsed="false">
      <c r="A38" s="7" t="s">
        <v>118</v>
      </c>
      <c r="B38" s="17" t="s">
        <v>2433</v>
      </c>
      <c r="C38" s="17" t="str">
        <f aca="false">IF(AND(E38=1,K38=0),"Field check card!",IF(AND(E38=0,K38=0),"",IF(AND(E38=1,K38&gt;0),"",IF(AND(E38=0,K38&gt;0),""))))</f>
        <v/>
      </c>
      <c r="D38" s="26" t="n">
        <f aca="false">IF('DXCC QSL Card Tracking'!D38&gt;0,1,0)</f>
        <v>0</v>
      </c>
      <c r="E38" s="26" t="n">
        <f aca="false">IF('DXCC QSL Card Tracking'!E38&gt;0,1,0)</f>
        <v>0</v>
      </c>
      <c r="F38" s="26" t="n">
        <f aca="false">IF('DXCC LoTW Tracking by Mode'!B38&gt;0,1,0)</f>
        <v>0</v>
      </c>
      <c r="G38" s="26" t="n">
        <f aca="false">IF('DXCC LoTW Tracking by Mode'!C38&gt;0,1,0)</f>
        <v>0</v>
      </c>
      <c r="H38" s="26" t="n">
        <f aca="false">IF('DXCC LoTW Tracking by Mode'!D38&gt;0,1,0)</f>
        <v>0</v>
      </c>
      <c r="I38" s="26" t="n">
        <f aca="false">IF('DXCC LoTW Tracking by Mode'!E38&gt;0,1,0)</f>
        <v>0</v>
      </c>
      <c r="J38" s="26" t="n">
        <f aca="false">D38+E38</f>
        <v>0</v>
      </c>
      <c r="K38" s="26" t="n">
        <f aca="false">(F38+G38+H38+I38)</f>
        <v>0</v>
      </c>
      <c r="L38" s="14"/>
      <c r="M38" s="21"/>
    </row>
    <row r="39" customFormat="false" ht="12.8" hidden="false" customHeight="false" outlineLevel="0" collapsed="false">
      <c r="A39" s="7" t="s">
        <v>120</v>
      </c>
      <c r="B39" s="17" t="str">
        <f aca="false">IF(J39+K39=0,"No card or LoTW",IF(J39=0,"Need card******",IF(K39=0,"******Need LoTW","")))</f>
        <v/>
      </c>
      <c r="C39" s="17" t="str">
        <f aca="false">IF(AND(E39=1,K39=0),"Field check card!",IF(AND(E39=0,K39=0),"",IF(AND(E39=1,K39&gt;0),"",IF(AND(E39=0,K39&gt;0),""))))</f>
        <v/>
      </c>
      <c r="D39" s="26" t="n">
        <f aca="false">IF('DXCC QSL Card Tracking'!D39&gt;0,1,0)</f>
        <v>1</v>
      </c>
      <c r="E39" s="26" t="n">
        <f aca="false">IF('DXCC QSL Card Tracking'!E39&gt;0,1,0)</f>
        <v>0</v>
      </c>
      <c r="F39" s="26" t="n">
        <f aca="false">IF('DXCC LoTW Tracking by Mode'!B39&gt;0,1,0)</f>
        <v>1</v>
      </c>
      <c r="G39" s="26" t="n">
        <f aca="false">IF('DXCC LoTW Tracking by Mode'!C39&gt;0,1,0)</f>
        <v>1</v>
      </c>
      <c r="H39" s="26" t="n">
        <f aca="false">IF('DXCC LoTW Tracking by Mode'!D39&gt;0,1,0)</f>
        <v>1</v>
      </c>
      <c r="I39" s="26" t="n">
        <f aca="false">IF('DXCC LoTW Tracking by Mode'!E39&gt;0,1,0)</f>
        <v>0</v>
      </c>
      <c r="J39" s="26" t="n">
        <f aca="false">D39+E39</f>
        <v>1</v>
      </c>
      <c r="K39" s="26" t="n">
        <f aca="false">(F39+G39+H39+I39)</f>
        <v>3</v>
      </c>
      <c r="L39" s="14"/>
      <c r="M39" s="21"/>
    </row>
    <row r="40" customFormat="false" ht="12.8" hidden="false" customHeight="false" outlineLevel="0" collapsed="false">
      <c r="A40" s="7" t="s">
        <v>123</v>
      </c>
      <c r="B40" s="17" t="str">
        <f aca="false">IF(J40+K40=0,"No card or LoTW",IF(J40=0,"Need card******",IF(K40=0,"******Need LoTW","")))</f>
        <v/>
      </c>
      <c r="C40" s="17" t="str">
        <f aca="false">IF(AND(E40=1,K40=0),"Field check card!",IF(AND(E40=0,K40=0),"",IF(AND(E40=1,K40&gt;0),"",IF(AND(E40=0,K40&gt;0),""))))</f>
        <v/>
      </c>
      <c r="D40" s="26" t="n">
        <f aca="false">IF('DXCC QSL Card Tracking'!D40&gt;0,1,0)</f>
        <v>1</v>
      </c>
      <c r="E40" s="26" t="n">
        <f aca="false">IF('DXCC QSL Card Tracking'!E40&gt;0,1,0)</f>
        <v>0</v>
      </c>
      <c r="F40" s="26" t="n">
        <f aca="false">IF('DXCC LoTW Tracking by Mode'!B40&gt;0,1,0)</f>
        <v>1</v>
      </c>
      <c r="G40" s="26" t="n">
        <f aca="false">IF('DXCC LoTW Tracking by Mode'!C40&gt;0,1,0)</f>
        <v>1</v>
      </c>
      <c r="H40" s="26" t="n">
        <f aca="false">IF('DXCC LoTW Tracking by Mode'!D40&gt;0,1,0)</f>
        <v>1</v>
      </c>
      <c r="I40" s="26" t="n">
        <f aca="false">IF('DXCC LoTW Tracking by Mode'!E40&gt;0,1,0)</f>
        <v>1</v>
      </c>
      <c r="J40" s="26" t="n">
        <f aca="false">D40+E40</f>
        <v>1</v>
      </c>
      <c r="K40" s="26" t="n">
        <f aca="false">(F40+G40+H40+I40)</f>
        <v>4</v>
      </c>
      <c r="L40" s="14"/>
      <c r="M40" s="21"/>
    </row>
    <row r="41" customFormat="false" ht="12.8" hidden="false" customHeight="false" outlineLevel="0" collapsed="false">
      <c r="A41" s="7" t="s">
        <v>126</v>
      </c>
      <c r="B41" s="17" t="str">
        <f aca="false">IF(J41+K41=0,"No card or LoTW",IF(J41=0,"Need card******",IF(K41=0,"******Need LoTW","")))</f>
        <v/>
      </c>
      <c r="C41" s="17" t="str">
        <f aca="false">IF(AND(E41=1,K41=0),"Field check card!",IF(AND(E41=0,K41=0),"",IF(AND(E41=1,K41&gt;0),"",IF(AND(E41=0,K41&gt;0),""))))</f>
        <v/>
      </c>
      <c r="D41" s="26" t="n">
        <f aca="false">IF('DXCC QSL Card Tracking'!D41&gt;0,1,0)</f>
        <v>0</v>
      </c>
      <c r="E41" s="26" t="n">
        <f aca="false">IF('DXCC QSL Card Tracking'!E41&gt;0,1,0)</f>
        <v>1</v>
      </c>
      <c r="F41" s="26" t="n">
        <f aca="false">IF('DXCC LoTW Tracking by Mode'!B41&gt;0,1,0)</f>
        <v>1</v>
      </c>
      <c r="G41" s="26" t="n">
        <f aca="false">IF('DXCC LoTW Tracking by Mode'!C41&gt;0,1,0)</f>
        <v>1</v>
      </c>
      <c r="H41" s="26" t="n">
        <f aca="false">IF('DXCC LoTW Tracking by Mode'!D41&gt;0,1,0)</f>
        <v>0</v>
      </c>
      <c r="I41" s="26" t="n">
        <f aca="false">IF('DXCC LoTW Tracking by Mode'!E41&gt;0,1,0)</f>
        <v>0</v>
      </c>
      <c r="J41" s="26" t="n">
        <f aca="false">D41+E41</f>
        <v>1</v>
      </c>
      <c r="K41" s="26" t="n">
        <f aca="false">(F41+G41+H41+I41)</f>
        <v>2</v>
      </c>
      <c r="L41" s="14"/>
      <c r="M41" s="21"/>
    </row>
    <row r="42" customFormat="false" ht="12.8" hidden="false" customHeight="false" outlineLevel="0" collapsed="false">
      <c r="A42" s="7" t="s">
        <v>129</v>
      </c>
      <c r="B42" s="17" t="str">
        <f aca="false">IF(J42+K42=0,"No card or LoTW",IF(J42=0,"Need card******",IF(K42=0,"******Need LoTW","")))</f>
        <v/>
      </c>
      <c r="C42" s="17" t="str">
        <f aca="false">IF(AND(E42=1,K42=0),"Field check card!",IF(AND(E42=0,K42=0),"",IF(AND(E42=1,K42&gt;0),"",IF(AND(E42=0,K42&gt;0),""))))</f>
        <v/>
      </c>
      <c r="D42" s="26" t="n">
        <f aca="false">IF('DXCC QSL Card Tracking'!D42&gt;0,1,0)</f>
        <v>0</v>
      </c>
      <c r="E42" s="26" t="n">
        <f aca="false">IF('DXCC QSL Card Tracking'!E42&gt;0,1,0)</f>
        <v>1</v>
      </c>
      <c r="F42" s="26" t="n">
        <f aca="false">IF('DXCC LoTW Tracking by Mode'!B42&gt;0,1,0)</f>
        <v>1</v>
      </c>
      <c r="G42" s="26" t="n">
        <f aca="false">IF('DXCC LoTW Tracking by Mode'!C42&gt;0,1,0)</f>
        <v>1</v>
      </c>
      <c r="H42" s="26" t="n">
        <f aca="false">IF('DXCC LoTW Tracking by Mode'!D42&gt;0,1,0)</f>
        <v>0</v>
      </c>
      <c r="I42" s="26" t="n">
        <f aca="false">IF('DXCC LoTW Tracking by Mode'!E42&gt;0,1,0)</f>
        <v>1</v>
      </c>
      <c r="J42" s="26" t="n">
        <f aca="false">D42+E42</f>
        <v>1</v>
      </c>
      <c r="K42" s="26" t="n">
        <f aca="false">(F42+G42+H42+I42)</f>
        <v>3</v>
      </c>
      <c r="L42" s="14"/>
      <c r="M42" s="21"/>
    </row>
    <row r="43" customFormat="false" ht="12.8" hidden="false" customHeight="false" outlineLevel="0" collapsed="false">
      <c r="A43" s="7" t="s">
        <v>132</v>
      </c>
      <c r="B43" s="17" t="str">
        <f aca="false">IF(J43+K43=0,"No card or LoTW",IF(J43=0,"Need card******",IF(K43=0,"******Need LoTW","")))</f>
        <v/>
      </c>
      <c r="C43" s="17" t="str">
        <f aca="false">IF(AND(E43=1,K43=0),"Field check card!",IF(AND(E43=0,K43=0),"",IF(AND(E43=1,K43&gt;0),"",IF(AND(E43=0,K43&gt;0),""))))</f>
        <v/>
      </c>
      <c r="D43" s="26" t="n">
        <f aca="false">IF('DXCC QSL Card Tracking'!D43&gt;0,1,0)</f>
        <v>1</v>
      </c>
      <c r="E43" s="26" t="n">
        <f aca="false">IF('DXCC QSL Card Tracking'!E43&gt;0,1,0)</f>
        <v>0</v>
      </c>
      <c r="F43" s="26" t="n">
        <f aca="false">IF('DXCC LoTW Tracking by Mode'!B43&gt;0,1,0)</f>
        <v>1</v>
      </c>
      <c r="G43" s="26" t="n">
        <f aca="false">IF('DXCC LoTW Tracking by Mode'!C43&gt;0,1,0)</f>
        <v>1</v>
      </c>
      <c r="H43" s="26" t="n">
        <f aca="false">IF('DXCC LoTW Tracking by Mode'!D43&gt;0,1,0)</f>
        <v>1</v>
      </c>
      <c r="I43" s="26" t="n">
        <f aca="false">IF('DXCC LoTW Tracking by Mode'!E43&gt;0,1,0)</f>
        <v>1</v>
      </c>
      <c r="J43" s="26" t="n">
        <f aca="false">D43+E43</f>
        <v>1</v>
      </c>
      <c r="K43" s="26" t="n">
        <f aca="false">(F43+G43+H43+I43)</f>
        <v>4</v>
      </c>
      <c r="L43" s="14"/>
      <c r="M43" s="21"/>
    </row>
    <row r="44" customFormat="false" ht="12.8" hidden="false" customHeight="false" outlineLevel="0" collapsed="false">
      <c r="A44" s="7" t="s">
        <v>135</v>
      </c>
      <c r="B44" s="17" t="str">
        <f aca="false">IF(J44+K44=0,"No card or LoTW",IF(J44=0,"Need card******",IF(K44=0,"******Need LoTW","")))</f>
        <v/>
      </c>
      <c r="C44" s="17" t="str">
        <f aca="false">IF(AND(E44=1,K44=0),"Field check card!",IF(AND(E44=0,K44=0),"",IF(AND(E44=1,K44&gt;0),"",IF(AND(E44=0,K44&gt;0),""))))</f>
        <v/>
      </c>
      <c r="D44" s="26" t="n">
        <f aca="false">IF('DXCC QSL Card Tracking'!D44&gt;0,1,0)</f>
        <v>0</v>
      </c>
      <c r="E44" s="26" t="n">
        <f aca="false">IF('DXCC QSL Card Tracking'!E44&gt;0,1,0)</f>
        <v>1</v>
      </c>
      <c r="F44" s="26" t="n">
        <f aca="false">IF('DXCC LoTW Tracking by Mode'!B44&gt;0,1,0)</f>
        <v>1</v>
      </c>
      <c r="G44" s="26" t="n">
        <f aca="false">IF('DXCC LoTW Tracking by Mode'!C44&gt;0,1,0)</f>
        <v>1</v>
      </c>
      <c r="H44" s="26" t="n">
        <f aca="false">IF('DXCC LoTW Tracking by Mode'!D44&gt;0,1,0)</f>
        <v>1</v>
      </c>
      <c r="I44" s="26" t="n">
        <f aca="false">IF('DXCC LoTW Tracking by Mode'!E44&gt;0,1,0)</f>
        <v>1</v>
      </c>
      <c r="J44" s="26" t="n">
        <f aca="false">D44+E44</f>
        <v>1</v>
      </c>
      <c r="K44" s="26" t="n">
        <f aca="false">(F44+G44+H44+I44)</f>
        <v>4</v>
      </c>
      <c r="L44" s="14"/>
      <c r="M44" s="21"/>
    </row>
    <row r="45" customFormat="false" ht="12.8" hidden="false" customHeight="false" outlineLevel="0" collapsed="false">
      <c r="A45" s="7" t="s">
        <v>138</v>
      </c>
      <c r="B45" s="17" t="str">
        <f aca="false">IF(J45+K45=0,"No card or LoTW",IF(J45=0,"Need card******",IF(K45=0,"******Need LoTW","")))</f>
        <v/>
      </c>
      <c r="C45" s="17" t="str">
        <f aca="false">IF(AND(E45=1,K45=0),"Field check card!",IF(AND(E45=0,K45=0),"",IF(AND(E45=1,K45&gt;0),"",IF(AND(E45=0,K45&gt;0),""))))</f>
        <v/>
      </c>
      <c r="D45" s="26" t="n">
        <f aca="false">IF('DXCC QSL Card Tracking'!D45&gt;0,1,0)</f>
        <v>1</v>
      </c>
      <c r="E45" s="26" t="n">
        <f aca="false">IF('DXCC QSL Card Tracking'!E45&gt;0,1,0)</f>
        <v>0</v>
      </c>
      <c r="F45" s="26" t="n">
        <f aca="false">IF('DXCC LoTW Tracking by Mode'!B45&gt;0,1,0)</f>
        <v>1</v>
      </c>
      <c r="G45" s="26" t="n">
        <f aca="false">IF('DXCC LoTW Tracking by Mode'!C45&gt;0,1,0)</f>
        <v>1</v>
      </c>
      <c r="H45" s="26" t="n">
        <f aca="false">IF('DXCC LoTW Tracking by Mode'!D45&gt;0,1,0)</f>
        <v>1</v>
      </c>
      <c r="I45" s="26" t="n">
        <f aca="false">IF('DXCC LoTW Tracking by Mode'!E45&gt;0,1,0)</f>
        <v>1</v>
      </c>
      <c r="J45" s="26" t="n">
        <f aca="false">D45+E45</f>
        <v>1</v>
      </c>
      <c r="K45" s="26" t="n">
        <f aca="false">(F45+G45+H45+I45)</f>
        <v>4</v>
      </c>
      <c r="L45" s="14"/>
      <c r="M45" s="21"/>
    </row>
    <row r="46" customFormat="false" ht="12.8" hidden="false" customHeight="false" outlineLevel="0" collapsed="false">
      <c r="A46" s="7" t="s">
        <v>141</v>
      </c>
      <c r="B46" s="17" t="str">
        <f aca="false">IF(J46+K46=0,"No card or LoTW",IF(J46=0,"Need card******",IF(K46=0,"******Need LoTW","")))</f>
        <v/>
      </c>
      <c r="C46" s="17" t="str">
        <f aca="false">IF(AND(E46=1,K46=0),"Field check card!",IF(AND(E46=0,K46=0),"",IF(AND(E46=1,K46&gt;0),"",IF(AND(E46=0,K46&gt;0),""))))</f>
        <v/>
      </c>
      <c r="D46" s="26" t="n">
        <f aca="false">IF('DXCC QSL Card Tracking'!D46&gt;0,1,0)</f>
        <v>1</v>
      </c>
      <c r="E46" s="26" t="n">
        <f aca="false">IF('DXCC QSL Card Tracking'!E46&gt;0,1,0)</f>
        <v>0</v>
      </c>
      <c r="F46" s="26" t="n">
        <f aca="false">IF('DXCC LoTW Tracking by Mode'!B46&gt;0,1,0)</f>
        <v>1</v>
      </c>
      <c r="G46" s="26" t="n">
        <f aca="false">IF('DXCC LoTW Tracking by Mode'!C46&gt;0,1,0)</f>
        <v>1</v>
      </c>
      <c r="H46" s="26" t="n">
        <f aca="false">IF('DXCC LoTW Tracking by Mode'!D46&gt;0,1,0)</f>
        <v>1</v>
      </c>
      <c r="I46" s="26" t="n">
        <f aca="false">IF('DXCC LoTW Tracking by Mode'!E46&gt;0,1,0)</f>
        <v>1</v>
      </c>
      <c r="J46" s="26" t="n">
        <f aca="false">D46+E46</f>
        <v>1</v>
      </c>
      <c r="K46" s="26" t="n">
        <f aca="false">(F46+G46+H46+I46)</f>
        <v>4</v>
      </c>
      <c r="L46" s="14"/>
      <c r="M46" s="21"/>
    </row>
    <row r="47" customFormat="false" ht="12.8" hidden="false" customHeight="false" outlineLevel="0" collapsed="false">
      <c r="A47" s="7" t="s">
        <v>144</v>
      </c>
      <c r="B47" s="17" t="str">
        <f aca="false">IF(J47+K47=0,"No card or LoTW",IF(J47=0,"Need card******",IF(K47=0,"******Need LoTW","")))</f>
        <v/>
      </c>
      <c r="C47" s="17" t="str">
        <f aca="false">IF(AND(E47=1,K47=0),"Field check card!",IF(AND(E47=0,K47=0),"",IF(AND(E47=1,K47&gt;0),"",IF(AND(E47=0,K47&gt;0),""))))</f>
        <v/>
      </c>
      <c r="D47" s="26" t="n">
        <f aca="false">IF('DXCC QSL Card Tracking'!D47&gt;0,1,0)</f>
        <v>0</v>
      </c>
      <c r="E47" s="26" t="n">
        <f aca="false">IF('DXCC QSL Card Tracking'!E47&gt;0,1,0)</f>
        <v>1</v>
      </c>
      <c r="F47" s="26" t="n">
        <f aca="false">IF('DXCC LoTW Tracking by Mode'!B47&gt;0,1,0)</f>
        <v>1</v>
      </c>
      <c r="G47" s="26" t="n">
        <f aca="false">IF('DXCC LoTW Tracking by Mode'!C47&gt;0,1,0)</f>
        <v>1</v>
      </c>
      <c r="H47" s="26" t="n">
        <f aca="false">IF('DXCC LoTW Tracking by Mode'!D47&gt;0,1,0)</f>
        <v>1</v>
      </c>
      <c r="I47" s="26" t="n">
        <f aca="false">IF('DXCC LoTW Tracking by Mode'!E47&gt;0,1,0)</f>
        <v>0</v>
      </c>
      <c r="J47" s="26" t="n">
        <f aca="false">D47+E47</f>
        <v>1</v>
      </c>
      <c r="K47" s="26" t="n">
        <f aca="false">(F47+G47+H47+I47)</f>
        <v>3</v>
      </c>
      <c r="L47" s="14"/>
      <c r="M47" s="21"/>
    </row>
    <row r="48" customFormat="false" ht="12.8" hidden="false" customHeight="false" outlineLevel="0" collapsed="false">
      <c r="A48" s="7" t="s">
        <v>147</v>
      </c>
      <c r="B48" s="17" t="str">
        <f aca="false">IF(J48+K48=0,"No card or LoTW",IF(J48=0,"Need card******",IF(K48=0,"******Need LoTW","")))</f>
        <v/>
      </c>
      <c r="C48" s="17" t="str">
        <f aca="false">IF(AND(E48=1,K48=0),"Field check card!",IF(AND(E48=0,K48=0),"",IF(AND(E48=1,K48&gt;0),"",IF(AND(E48=0,K48&gt;0),""))))</f>
        <v/>
      </c>
      <c r="D48" s="26" t="n">
        <f aca="false">IF('DXCC QSL Card Tracking'!D48&gt;0,1,0)</f>
        <v>1</v>
      </c>
      <c r="E48" s="26" t="n">
        <f aca="false">IF('DXCC QSL Card Tracking'!E48&gt;0,1,0)</f>
        <v>0</v>
      </c>
      <c r="F48" s="26" t="n">
        <f aca="false">IF('DXCC LoTW Tracking by Mode'!B48&gt;0,1,0)</f>
        <v>1</v>
      </c>
      <c r="G48" s="26" t="n">
        <f aca="false">IF('DXCC LoTW Tracking by Mode'!C48&gt;0,1,0)</f>
        <v>1</v>
      </c>
      <c r="H48" s="26" t="n">
        <f aca="false">IF('DXCC LoTW Tracking by Mode'!D48&gt;0,1,0)</f>
        <v>1</v>
      </c>
      <c r="I48" s="26" t="n">
        <f aca="false">IF('DXCC LoTW Tracking by Mode'!E48&gt;0,1,0)</f>
        <v>0</v>
      </c>
      <c r="J48" s="26" t="n">
        <f aca="false">D48+E48</f>
        <v>1</v>
      </c>
      <c r="K48" s="26" t="n">
        <f aca="false">(F48+G48+H48+I48)</f>
        <v>3</v>
      </c>
      <c r="L48" s="14"/>
      <c r="M48" s="21"/>
    </row>
    <row r="49" customFormat="false" ht="12.8" hidden="false" customHeight="false" outlineLevel="0" collapsed="false">
      <c r="A49" s="7" t="s">
        <v>150</v>
      </c>
      <c r="B49" s="17" t="str">
        <f aca="false">IF(J49+K49=0,"No card or LoTW",IF(J49=0,"Need card******",IF(K49=0,"******Need LoTW","")))</f>
        <v/>
      </c>
      <c r="C49" s="17" t="str">
        <f aca="false">IF(AND(E49=1,K49=0),"Field check card!",IF(AND(E49=0,K49=0),"",IF(AND(E49=1,K49&gt;0),"",IF(AND(E49=0,K49&gt;0),""))))</f>
        <v/>
      </c>
      <c r="D49" s="26" t="n">
        <f aca="false">IF('DXCC QSL Card Tracking'!D49&gt;0,1,0)</f>
        <v>0</v>
      </c>
      <c r="E49" s="26" t="n">
        <f aca="false">IF('DXCC QSL Card Tracking'!E49&gt;0,1,0)</f>
        <v>1</v>
      </c>
      <c r="F49" s="26" t="n">
        <f aca="false">IF('DXCC LoTW Tracking by Mode'!B49&gt;0,1,0)</f>
        <v>1</v>
      </c>
      <c r="G49" s="26" t="n">
        <f aca="false">IF('DXCC LoTW Tracking by Mode'!C49&gt;0,1,0)</f>
        <v>0</v>
      </c>
      <c r="H49" s="26" t="n">
        <f aca="false">IF('DXCC LoTW Tracking by Mode'!D49&gt;0,1,0)</f>
        <v>1</v>
      </c>
      <c r="I49" s="26" t="n">
        <f aca="false">IF('DXCC LoTW Tracking by Mode'!E49&gt;0,1,0)</f>
        <v>0</v>
      </c>
      <c r="J49" s="26" t="n">
        <f aca="false">D49+E49</f>
        <v>1</v>
      </c>
      <c r="K49" s="26" t="n">
        <f aca="false">(F49+G49+H49+I49)</f>
        <v>2</v>
      </c>
      <c r="L49" s="14"/>
      <c r="M49" s="21"/>
    </row>
    <row r="50" customFormat="false" ht="12.8" hidden="false" customHeight="false" outlineLevel="0" collapsed="false">
      <c r="A50" s="7" t="s">
        <v>152</v>
      </c>
      <c r="B50" s="17" t="s">
        <v>2433</v>
      </c>
      <c r="C50" s="17" t="str">
        <f aca="false">IF(AND(E50=1,K50=0),"Field check card!",IF(AND(E50=0,K50=0),"",IF(AND(E50=1,K50&gt;0),"",IF(AND(E50=0,K50&gt;0),""))))</f>
        <v/>
      </c>
      <c r="D50" s="26" t="n">
        <f aca="false">IF('DXCC QSL Card Tracking'!D50&gt;0,1,0)</f>
        <v>0</v>
      </c>
      <c r="E50" s="26" t="n">
        <f aca="false">IF('DXCC QSL Card Tracking'!E50&gt;0,1,0)</f>
        <v>0</v>
      </c>
      <c r="F50" s="26" t="n">
        <f aca="false">IF('DXCC LoTW Tracking by Mode'!B50&gt;0,1,0)</f>
        <v>0</v>
      </c>
      <c r="G50" s="26" t="n">
        <f aca="false">IF('DXCC LoTW Tracking by Mode'!C50&gt;0,1,0)</f>
        <v>0</v>
      </c>
      <c r="H50" s="26" t="n">
        <f aca="false">IF('DXCC LoTW Tracking by Mode'!D50&gt;0,1,0)</f>
        <v>0</v>
      </c>
      <c r="I50" s="26" t="n">
        <f aca="false">IF('DXCC LoTW Tracking by Mode'!E50&gt;0,1,0)</f>
        <v>0</v>
      </c>
      <c r="J50" s="26" t="n">
        <f aca="false">D50+E50</f>
        <v>0</v>
      </c>
      <c r="K50" s="26" t="n">
        <f aca="false">(F50+G50+H50+I50)</f>
        <v>0</v>
      </c>
      <c r="L50" s="14"/>
      <c r="M50" s="21"/>
    </row>
    <row r="51" customFormat="false" ht="12.8" hidden="false" customHeight="false" outlineLevel="0" collapsed="false">
      <c r="A51" s="7" t="s">
        <v>154</v>
      </c>
      <c r="B51" s="17" t="str">
        <f aca="false">IF(J51+K51=0,"No card or LoTW",IF(J51=0,"Need card******",IF(K51=0,"******Need LoTW","")))</f>
        <v/>
      </c>
      <c r="C51" s="17" t="str">
        <f aca="false">IF(AND(E51=1,K51=0),"Field check card!",IF(AND(E51=0,K51=0),"",IF(AND(E51=1,K51&gt;0),"",IF(AND(E51=0,K51&gt;0),""))))</f>
        <v/>
      </c>
      <c r="D51" s="26" t="n">
        <f aca="false">IF('DXCC QSL Card Tracking'!D51&gt;0,1,0)</f>
        <v>1</v>
      </c>
      <c r="E51" s="26" t="n">
        <f aca="false">IF('DXCC QSL Card Tracking'!E51&gt;0,1,0)</f>
        <v>0</v>
      </c>
      <c r="F51" s="26" t="n">
        <f aca="false">IF('DXCC LoTW Tracking by Mode'!B51&gt;0,1,0)</f>
        <v>1</v>
      </c>
      <c r="G51" s="26" t="n">
        <f aca="false">IF('DXCC LoTW Tracking by Mode'!C51&gt;0,1,0)</f>
        <v>1</v>
      </c>
      <c r="H51" s="26" t="n">
        <f aca="false">IF('DXCC LoTW Tracking by Mode'!D51&gt;0,1,0)</f>
        <v>1</v>
      </c>
      <c r="I51" s="26" t="n">
        <f aca="false">IF('DXCC LoTW Tracking by Mode'!E51&gt;0,1,0)</f>
        <v>1</v>
      </c>
      <c r="J51" s="26" t="n">
        <f aca="false">D51+E51</f>
        <v>1</v>
      </c>
      <c r="K51" s="26" t="n">
        <f aca="false">(F51+G51+H51+I51)</f>
        <v>4</v>
      </c>
      <c r="L51" s="14"/>
      <c r="M51" s="21"/>
    </row>
    <row r="52" customFormat="false" ht="12.8" hidden="false" customHeight="false" outlineLevel="0" collapsed="false">
      <c r="A52" s="7" t="s">
        <v>157</v>
      </c>
      <c r="B52" s="17" t="str">
        <f aca="false">IF(J52+K52=0,"No card or LoTW",IF(J52=0,"Need card******",IF(K52=0,"******Need LoTW","")))</f>
        <v/>
      </c>
      <c r="C52" s="17" t="str">
        <f aca="false">IF(AND(E52=1,K52=0),"Field check card!",IF(AND(E52=0,K52=0),"",IF(AND(E52=1,K52&gt;0),"",IF(AND(E52=0,K52&gt;0),""))))</f>
        <v/>
      </c>
      <c r="D52" s="26" t="n">
        <f aca="false">IF('DXCC QSL Card Tracking'!D52&gt;0,1,0)</f>
        <v>0</v>
      </c>
      <c r="E52" s="26" t="n">
        <f aca="false">IF('DXCC QSL Card Tracking'!E52&gt;0,1,0)</f>
        <v>1</v>
      </c>
      <c r="F52" s="26" t="n">
        <f aca="false">IF('DXCC LoTW Tracking by Mode'!B52&gt;0,1,0)</f>
        <v>1</v>
      </c>
      <c r="G52" s="26" t="n">
        <f aca="false">IF('DXCC LoTW Tracking by Mode'!C52&gt;0,1,0)</f>
        <v>1</v>
      </c>
      <c r="H52" s="26" t="n">
        <f aca="false">IF('DXCC LoTW Tracking by Mode'!D52&gt;0,1,0)</f>
        <v>1</v>
      </c>
      <c r="I52" s="26" t="n">
        <f aca="false">IF('DXCC LoTW Tracking by Mode'!E52&gt;0,1,0)</f>
        <v>1</v>
      </c>
      <c r="J52" s="26" t="n">
        <f aca="false">D52+E52</f>
        <v>1</v>
      </c>
      <c r="K52" s="26" t="n">
        <f aca="false">(F52+G52+H52+I52)</f>
        <v>4</v>
      </c>
      <c r="L52" s="14"/>
      <c r="M52" s="21"/>
    </row>
    <row r="53" customFormat="false" ht="12.8" hidden="false" customHeight="false" outlineLevel="0" collapsed="false">
      <c r="A53" s="7" t="s">
        <v>159</v>
      </c>
      <c r="B53" s="17" t="s">
        <v>2433</v>
      </c>
      <c r="C53" s="17" t="str">
        <f aca="false">IF(AND(E53=1,K53=0),"Field check card!",IF(AND(E53=0,K53=0),"",IF(AND(E53=1,K53&gt;0),"",IF(AND(E53=0,K53&gt;0),""))))</f>
        <v/>
      </c>
      <c r="D53" s="26" t="n">
        <f aca="false">IF('DXCC QSL Card Tracking'!D53&gt;0,1,0)</f>
        <v>1</v>
      </c>
      <c r="E53" s="26" t="n">
        <f aca="false">IF('DXCC QSL Card Tracking'!E53&gt;0,1,0)</f>
        <v>0</v>
      </c>
      <c r="F53" s="26" t="n">
        <f aca="false">IF('DXCC LoTW Tracking by Mode'!B53&gt;0,1,0)</f>
        <v>1</v>
      </c>
      <c r="G53" s="26" t="n">
        <f aca="false">IF('DXCC LoTW Tracking by Mode'!C53&gt;0,1,0)</f>
        <v>1</v>
      </c>
      <c r="H53" s="26" t="n">
        <f aca="false">IF('DXCC LoTW Tracking by Mode'!D53&gt;0,1,0)</f>
        <v>1</v>
      </c>
      <c r="I53" s="26" t="n">
        <f aca="false">IF('DXCC LoTW Tracking by Mode'!E53&gt;0,1,0)</f>
        <v>0</v>
      </c>
      <c r="J53" s="26" t="n">
        <f aca="false">D53+E53</f>
        <v>1</v>
      </c>
      <c r="K53" s="26" t="n">
        <f aca="false">(F53+G53+H53+I53)</f>
        <v>3</v>
      </c>
      <c r="L53" s="14"/>
      <c r="M53" s="21"/>
    </row>
    <row r="54" customFormat="false" ht="12.8" hidden="false" customHeight="false" outlineLevel="0" collapsed="false">
      <c r="A54" s="7" t="s">
        <v>162</v>
      </c>
      <c r="B54" s="17" t="str">
        <f aca="false">IF(J54+K54=0,"No card or LoTW",IF(J54=0,"Need card******",IF(K54=0,"******Need LoTW","")))</f>
        <v/>
      </c>
      <c r="C54" s="17" t="str">
        <f aca="false">IF(AND(E54=1,K54=0),"Field check card!",IF(AND(E54=0,K54=0),"",IF(AND(E54=1,K54&gt;0),"",IF(AND(E54=0,K54&gt;0),""))))</f>
        <v/>
      </c>
      <c r="D54" s="26" t="n">
        <f aca="false">IF('DXCC QSL Card Tracking'!D54&gt;0,1,0)</f>
        <v>0</v>
      </c>
      <c r="E54" s="26" t="n">
        <f aca="false">IF('DXCC QSL Card Tracking'!E54&gt;0,1,0)</f>
        <v>1</v>
      </c>
      <c r="F54" s="26" t="n">
        <f aca="false">IF('DXCC LoTW Tracking by Mode'!B54&gt;0,1,0)</f>
        <v>1</v>
      </c>
      <c r="G54" s="26" t="n">
        <f aca="false">IF('DXCC LoTW Tracking by Mode'!C54&gt;0,1,0)</f>
        <v>1</v>
      </c>
      <c r="H54" s="26" t="n">
        <f aca="false">IF('DXCC LoTW Tracking by Mode'!D54&gt;0,1,0)</f>
        <v>1</v>
      </c>
      <c r="I54" s="26" t="n">
        <f aca="false">IF('DXCC LoTW Tracking by Mode'!E54&gt;0,1,0)</f>
        <v>1</v>
      </c>
      <c r="J54" s="26" t="n">
        <f aca="false">D54+E54</f>
        <v>1</v>
      </c>
      <c r="K54" s="26" t="n">
        <f aca="false">(F54+G54+H54+I54)</f>
        <v>4</v>
      </c>
      <c r="L54" s="14"/>
      <c r="M54" s="21"/>
    </row>
    <row r="55" customFormat="false" ht="12.8" hidden="false" customHeight="false" outlineLevel="0" collapsed="false">
      <c r="A55" s="7" t="s">
        <v>165</v>
      </c>
      <c r="B55" s="17" t="str">
        <f aca="false">IF(J55+K55=0,"No card or LoTW",IF(J55=0,"Need card******",IF(K55=0,"******Need LoTW","")))</f>
        <v/>
      </c>
      <c r="C55" s="17" t="str">
        <f aca="false">IF(AND(E55=1,K55=0),"Field check card!",IF(AND(E55=0,K55=0),"",IF(AND(E55=1,K55&gt;0),"",IF(AND(E55=0,K55&gt;0),""))))</f>
        <v/>
      </c>
      <c r="D55" s="26" t="n">
        <f aca="false">IF('DXCC QSL Card Tracking'!D55&gt;0,1,0)</f>
        <v>0</v>
      </c>
      <c r="E55" s="26" t="n">
        <f aca="false">IF('DXCC QSL Card Tracking'!E55&gt;0,1,0)</f>
        <v>1</v>
      </c>
      <c r="F55" s="26" t="n">
        <f aca="false">IF('DXCC LoTW Tracking by Mode'!B55&gt;0,1,0)</f>
        <v>1</v>
      </c>
      <c r="G55" s="26" t="n">
        <f aca="false">IF('DXCC LoTW Tracking by Mode'!C55&gt;0,1,0)</f>
        <v>1</v>
      </c>
      <c r="H55" s="26" t="n">
        <f aca="false">IF('DXCC LoTW Tracking by Mode'!D55&gt;0,1,0)</f>
        <v>1</v>
      </c>
      <c r="I55" s="26" t="n">
        <f aca="false">IF('DXCC LoTW Tracking by Mode'!E55&gt;0,1,0)</f>
        <v>1</v>
      </c>
      <c r="J55" s="26" t="n">
        <f aca="false">D55+E55</f>
        <v>1</v>
      </c>
      <c r="K55" s="26" t="n">
        <f aca="false">(F55+G55+H55+I55)</f>
        <v>4</v>
      </c>
      <c r="L55" s="14"/>
      <c r="M55" s="21"/>
    </row>
    <row r="56" customFormat="false" ht="12.8" hidden="false" customHeight="false" outlineLevel="0" collapsed="false">
      <c r="A56" s="7" t="s">
        <v>168</v>
      </c>
      <c r="B56" s="17" t="str">
        <f aca="false">IF(J56+K56=0,"No card or LoTW",IF(J56=0,"Need card******",IF(K56=0,"******Need LoTW","")))</f>
        <v/>
      </c>
      <c r="C56" s="17" t="str">
        <f aca="false">IF(AND(E56=1,K56=0),"Field check card!",IF(AND(E56=0,K56=0),"",IF(AND(E56=1,K56&gt;0),"",IF(AND(E56=0,K56&gt;0),""))))</f>
        <v/>
      </c>
      <c r="D56" s="26" t="n">
        <f aca="false">IF('DXCC QSL Card Tracking'!D56&gt;0,1,0)</f>
        <v>0</v>
      </c>
      <c r="E56" s="26" t="n">
        <f aca="false">IF('DXCC QSL Card Tracking'!E56&gt;0,1,0)</f>
        <v>1</v>
      </c>
      <c r="F56" s="26" t="n">
        <f aca="false">IF('DXCC LoTW Tracking by Mode'!B56&gt;0,1,0)</f>
        <v>1</v>
      </c>
      <c r="G56" s="26" t="n">
        <f aca="false">IF('DXCC LoTW Tracking by Mode'!C56&gt;0,1,0)</f>
        <v>1</v>
      </c>
      <c r="H56" s="26" t="n">
        <f aca="false">IF('DXCC LoTW Tracking by Mode'!D56&gt;0,1,0)</f>
        <v>0</v>
      </c>
      <c r="I56" s="26" t="n">
        <f aca="false">IF('DXCC LoTW Tracking by Mode'!E56&gt;0,1,0)</f>
        <v>0</v>
      </c>
      <c r="J56" s="26" t="n">
        <f aca="false">D56+E56</f>
        <v>1</v>
      </c>
      <c r="K56" s="26" t="n">
        <f aca="false">(F56+G56+H56+I56)</f>
        <v>2</v>
      </c>
      <c r="L56" s="14"/>
      <c r="M56" s="21"/>
    </row>
    <row r="57" customFormat="false" ht="12.8" hidden="false" customHeight="false" outlineLevel="0" collapsed="false">
      <c r="A57" s="7" t="s">
        <v>171</v>
      </c>
      <c r="B57" s="17" t="str">
        <f aca="false">IF(J57+K57=0,"No card or LoTW",IF(J57=0,"Need card******",IF(K57=0,"******Need LoTW","")))</f>
        <v/>
      </c>
      <c r="C57" s="17" t="str">
        <f aca="false">IF(AND(E57=1,K57=0),"Field check card!",IF(AND(E57=0,K57=0),"",IF(AND(E57=1,K57&gt;0),"",IF(AND(E57=0,K57&gt;0),""))))</f>
        <v/>
      </c>
      <c r="D57" s="26" t="n">
        <f aca="false">IF('DXCC QSL Card Tracking'!D57&gt;0,1,0)</f>
        <v>1</v>
      </c>
      <c r="E57" s="26" t="n">
        <f aca="false">IF('DXCC QSL Card Tracking'!E57&gt;0,1,0)</f>
        <v>0</v>
      </c>
      <c r="F57" s="26" t="n">
        <f aca="false">IF('DXCC LoTW Tracking by Mode'!B57&gt;0,1,0)</f>
        <v>1</v>
      </c>
      <c r="G57" s="26" t="n">
        <f aca="false">IF('DXCC LoTW Tracking by Mode'!C57&gt;0,1,0)</f>
        <v>1</v>
      </c>
      <c r="H57" s="26" t="n">
        <f aca="false">IF('DXCC LoTW Tracking by Mode'!D57&gt;0,1,0)</f>
        <v>1</v>
      </c>
      <c r="I57" s="26" t="n">
        <f aca="false">IF('DXCC LoTW Tracking by Mode'!E57&gt;0,1,0)</f>
        <v>1</v>
      </c>
      <c r="J57" s="26" t="n">
        <f aca="false">D57+E57</f>
        <v>1</v>
      </c>
      <c r="K57" s="26" t="n">
        <f aca="false">(F57+G57+H57+I57)</f>
        <v>4</v>
      </c>
      <c r="L57" s="14"/>
      <c r="M57" s="21"/>
    </row>
    <row r="58" customFormat="false" ht="12.8" hidden="false" customHeight="false" outlineLevel="0" collapsed="false">
      <c r="A58" s="7" t="s">
        <v>173</v>
      </c>
      <c r="B58" s="17" t="s">
        <v>2433</v>
      </c>
      <c r="C58" s="17" t="str">
        <f aca="false">IF(AND(E58=1,K58=0),"Field check card!",IF(AND(E58=0,K58=0),"",IF(AND(E58=1,K58&gt;0),"",IF(AND(E58=0,K58&gt;0),""))))</f>
        <v/>
      </c>
      <c r="D58" s="26" t="n">
        <f aca="false">IF('DXCC QSL Card Tracking'!D58&gt;0,1,0)</f>
        <v>0</v>
      </c>
      <c r="E58" s="26" t="n">
        <f aca="false">IF('DXCC QSL Card Tracking'!E58&gt;0,1,0)</f>
        <v>0</v>
      </c>
      <c r="F58" s="26" t="n">
        <f aca="false">IF('DXCC LoTW Tracking by Mode'!B58&gt;0,1,0)</f>
        <v>0</v>
      </c>
      <c r="G58" s="26" t="n">
        <f aca="false">IF('DXCC LoTW Tracking by Mode'!C58&gt;0,1,0)</f>
        <v>0</v>
      </c>
      <c r="H58" s="26" t="n">
        <f aca="false">IF('DXCC LoTW Tracking by Mode'!D58&gt;0,1,0)</f>
        <v>0</v>
      </c>
      <c r="I58" s="26" t="n">
        <f aca="false">IF('DXCC LoTW Tracking by Mode'!E58&gt;0,1,0)</f>
        <v>0</v>
      </c>
      <c r="J58" s="26" t="n">
        <f aca="false">D58+E58</f>
        <v>0</v>
      </c>
      <c r="K58" s="26" t="n">
        <f aca="false">(F58+G58+H58+I58)</f>
        <v>0</v>
      </c>
      <c r="L58" s="14"/>
      <c r="M58" s="21"/>
    </row>
    <row r="59" customFormat="false" ht="12.8" hidden="false" customHeight="false" outlineLevel="0" collapsed="false">
      <c r="A59" s="7" t="s">
        <v>174</v>
      </c>
      <c r="B59" s="17" t="s">
        <v>2433</v>
      </c>
      <c r="C59" s="17" t="str">
        <f aca="false">IF(AND(E59=1,K59=0),"Field check card!",IF(AND(E59=0,K59=0),"",IF(AND(E59=1,K59&gt;0),"",IF(AND(E59=0,K59&gt;0),""))))</f>
        <v/>
      </c>
      <c r="D59" s="26" t="n">
        <f aca="false">IF('DXCC QSL Card Tracking'!D59&gt;0,1,0)</f>
        <v>0</v>
      </c>
      <c r="E59" s="26" t="n">
        <f aca="false">IF('DXCC QSL Card Tracking'!E59&gt;0,1,0)</f>
        <v>0</v>
      </c>
      <c r="F59" s="26" t="n">
        <f aca="false">IF('DXCC LoTW Tracking by Mode'!B59&gt;0,1,0)</f>
        <v>0</v>
      </c>
      <c r="G59" s="26" t="n">
        <f aca="false">IF('DXCC LoTW Tracking by Mode'!C59&gt;0,1,0)</f>
        <v>0</v>
      </c>
      <c r="H59" s="26" t="n">
        <f aca="false">IF('DXCC LoTW Tracking by Mode'!D59&gt;0,1,0)</f>
        <v>0</v>
      </c>
      <c r="I59" s="26" t="n">
        <f aca="false">IF('DXCC LoTW Tracking by Mode'!E59&gt;0,1,0)</f>
        <v>0</v>
      </c>
      <c r="J59" s="26" t="n">
        <f aca="false">D59+E59</f>
        <v>0</v>
      </c>
      <c r="K59" s="26" t="n">
        <f aca="false">(F59+G59+H59+I59)</f>
        <v>0</v>
      </c>
      <c r="L59" s="14"/>
      <c r="M59" s="21"/>
    </row>
    <row r="60" customFormat="false" ht="12.8" hidden="false" customHeight="false" outlineLevel="0" collapsed="false">
      <c r="A60" s="7" t="s">
        <v>176</v>
      </c>
      <c r="B60" s="17" t="str">
        <f aca="false">IF(J60+K60=0,"No card or LoTW",IF(J60=0,"Need card******",IF(K60=0,"******Need LoTW","")))</f>
        <v/>
      </c>
      <c r="C60" s="17" t="str">
        <f aca="false">IF(AND(E60=1,K60=0),"Field check card!",IF(AND(E60=0,K60=0),"",IF(AND(E60=1,K60&gt;0),"",IF(AND(E60=0,K60&gt;0),""))))</f>
        <v/>
      </c>
      <c r="D60" s="26" t="n">
        <f aca="false">IF('DXCC QSL Card Tracking'!D60&gt;0,1,0)</f>
        <v>1</v>
      </c>
      <c r="E60" s="26" t="n">
        <f aca="false">IF('DXCC QSL Card Tracking'!E60&gt;0,1,0)</f>
        <v>0</v>
      </c>
      <c r="F60" s="26" t="n">
        <f aca="false">IF('DXCC LoTW Tracking by Mode'!B60&gt;0,1,0)</f>
        <v>1</v>
      </c>
      <c r="G60" s="26" t="n">
        <f aca="false">IF('DXCC LoTW Tracking by Mode'!C60&gt;0,1,0)</f>
        <v>1</v>
      </c>
      <c r="H60" s="26" t="n">
        <f aca="false">IF('DXCC LoTW Tracking by Mode'!D60&gt;0,1,0)</f>
        <v>1</v>
      </c>
      <c r="I60" s="26" t="n">
        <f aca="false">IF('DXCC LoTW Tracking by Mode'!E60&gt;0,1,0)</f>
        <v>1</v>
      </c>
      <c r="J60" s="26" t="n">
        <f aca="false">D60+E60</f>
        <v>1</v>
      </c>
      <c r="K60" s="26" t="n">
        <f aca="false">(F60+G60+H60+I60)</f>
        <v>4</v>
      </c>
      <c r="L60" s="14"/>
      <c r="M60" s="21"/>
    </row>
    <row r="61" customFormat="false" ht="12.8" hidden="false" customHeight="false" outlineLevel="0" collapsed="false">
      <c r="A61" s="7" t="s">
        <v>179</v>
      </c>
      <c r="B61" s="17" t="str">
        <f aca="false">IF(J61+K61=0,"No card or LoTW",IF(J61=0,"Need card******",IF(K61=0,"******Need LoTW","")))</f>
        <v/>
      </c>
      <c r="C61" s="17" t="str">
        <f aca="false">IF(AND(E61=1,K61=0),"Field check card!",IF(AND(E61=0,K61=0),"",IF(AND(E61=1,K61&gt;0),"",IF(AND(E61=0,K61&gt;0),""))))</f>
        <v/>
      </c>
      <c r="D61" s="26" t="n">
        <f aca="false">IF('DXCC QSL Card Tracking'!D61&gt;0,1,0)</f>
        <v>0</v>
      </c>
      <c r="E61" s="26" t="n">
        <f aca="false">IF('DXCC QSL Card Tracking'!E61&gt;0,1,0)</f>
        <v>1</v>
      </c>
      <c r="F61" s="26" t="n">
        <f aca="false">IF('DXCC LoTW Tracking by Mode'!B61&gt;0,1,0)</f>
        <v>1</v>
      </c>
      <c r="G61" s="26" t="n">
        <f aca="false">IF('DXCC LoTW Tracking by Mode'!C61&gt;0,1,0)</f>
        <v>1</v>
      </c>
      <c r="H61" s="26" t="n">
        <f aca="false">IF('DXCC LoTW Tracking by Mode'!D61&gt;0,1,0)</f>
        <v>0</v>
      </c>
      <c r="I61" s="26" t="n">
        <f aca="false">IF('DXCC LoTW Tracking by Mode'!E61&gt;0,1,0)</f>
        <v>0</v>
      </c>
      <c r="J61" s="26" t="n">
        <f aca="false">D61+E61</f>
        <v>1</v>
      </c>
      <c r="K61" s="26" t="n">
        <f aca="false">(F61+G61+H61+I61)</f>
        <v>2</v>
      </c>
      <c r="L61" s="14"/>
      <c r="M61" s="21"/>
    </row>
    <row r="62" customFormat="false" ht="12.8" hidden="false" customHeight="false" outlineLevel="0" collapsed="false">
      <c r="A62" s="7" t="s">
        <v>182</v>
      </c>
      <c r="B62" s="17" t="str">
        <f aca="false">IF(J62+K62=0,"No card or LoTW",IF(J62=0,"Need card******",IF(K62=0,"******Need LoTW","")))</f>
        <v/>
      </c>
      <c r="C62" s="17" t="str">
        <f aca="false">IF(AND(E62=1,K62=0),"Field check card!",IF(AND(E62=0,K62=0),"",IF(AND(E62=1,K62&gt;0),"",IF(AND(E62=0,K62&gt;0),""))))</f>
        <v/>
      </c>
      <c r="D62" s="26" t="n">
        <f aca="false">IF('DXCC QSL Card Tracking'!D62&gt;0,1,0)</f>
        <v>1</v>
      </c>
      <c r="E62" s="26" t="n">
        <f aca="false">IF('DXCC QSL Card Tracking'!E62&gt;0,1,0)</f>
        <v>0</v>
      </c>
      <c r="F62" s="26" t="n">
        <f aca="false">IF('DXCC LoTW Tracking by Mode'!B62&gt;0,1,0)</f>
        <v>1</v>
      </c>
      <c r="G62" s="26" t="n">
        <f aca="false">IF('DXCC LoTW Tracking by Mode'!C62&gt;0,1,0)</f>
        <v>1</v>
      </c>
      <c r="H62" s="26" t="n">
        <f aca="false">IF('DXCC LoTW Tracking by Mode'!D62&gt;0,1,0)</f>
        <v>1</v>
      </c>
      <c r="I62" s="26" t="n">
        <f aca="false">IF('DXCC LoTW Tracking by Mode'!E62&gt;0,1,0)</f>
        <v>1</v>
      </c>
      <c r="J62" s="26" t="n">
        <f aca="false">D62+E62</f>
        <v>1</v>
      </c>
      <c r="K62" s="26" t="n">
        <f aca="false">(F62+G62+H62+I62)</f>
        <v>4</v>
      </c>
      <c r="L62" s="14"/>
      <c r="M62" s="21"/>
    </row>
    <row r="63" customFormat="false" ht="12.8" hidden="false" customHeight="false" outlineLevel="0" collapsed="false">
      <c r="A63" s="7" t="s">
        <v>185</v>
      </c>
      <c r="B63" s="17" t="str">
        <f aca="false">IF(J63+K63=0,"No card or LoTW",IF(J63=0,"Need card******",IF(K63=0,"******Need LoTW","")))</f>
        <v/>
      </c>
      <c r="C63" s="17" t="str">
        <f aca="false">IF(AND(E63=1,K63=0),"Field check card!",IF(AND(E63=0,K63=0),"",IF(AND(E63=1,K63&gt;0),"",IF(AND(E63=0,K63&gt;0),""))))</f>
        <v/>
      </c>
      <c r="D63" s="26" t="n">
        <f aca="false">IF('DXCC QSL Card Tracking'!D63&gt;0,1,0)</f>
        <v>0</v>
      </c>
      <c r="E63" s="26" t="n">
        <f aca="false">IF('DXCC QSL Card Tracking'!E63&gt;0,1,0)</f>
        <v>1</v>
      </c>
      <c r="F63" s="26" t="n">
        <f aca="false">IF('DXCC LoTW Tracking by Mode'!B63&gt;0,1,0)</f>
        <v>1</v>
      </c>
      <c r="G63" s="26" t="n">
        <f aca="false">IF('DXCC LoTW Tracking by Mode'!C63&gt;0,1,0)</f>
        <v>1</v>
      </c>
      <c r="H63" s="26" t="n">
        <f aca="false">IF('DXCC LoTW Tracking by Mode'!D63&gt;0,1,0)</f>
        <v>1</v>
      </c>
      <c r="I63" s="26" t="n">
        <f aca="false">IF('DXCC LoTW Tracking by Mode'!E63&gt;0,1,0)</f>
        <v>0</v>
      </c>
      <c r="J63" s="26" t="n">
        <f aca="false">D63+E63</f>
        <v>1</v>
      </c>
      <c r="K63" s="26" t="n">
        <f aca="false">(F63+G63+H63+I63)</f>
        <v>3</v>
      </c>
      <c r="L63" s="14"/>
      <c r="M63" s="21"/>
    </row>
    <row r="64" customFormat="false" ht="12.8" hidden="false" customHeight="false" outlineLevel="0" collapsed="false">
      <c r="A64" s="7" t="s">
        <v>188</v>
      </c>
      <c r="B64" s="17" t="str">
        <f aca="false">IF(J64+K64=0,"No card or LoTW",IF(J64=0,"Need card******",IF(K64=0,"******Need LoTW","")))</f>
        <v/>
      </c>
      <c r="C64" s="17" t="str">
        <f aca="false">IF(AND(E64=1,K64=0),"Field check card!",IF(AND(E64=0,K64=0),"",IF(AND(E64=1,K64&gt;0),"",IF(AND(E64=0,K64&gt;0),""))))</f>
        <v/>
      </c>
      <c r="D64" s="26" t="n">
        <f aca="false">IF('DXCC QSL Card Tracking'!D64&gt;0,1,0)</f>
        <v>0</v>
      </c>
      <c r="E64" s="26" t="n">
        <f aca="false">IF('DXCC QSL Card Tracking'!E64&gt;0,1,0)</f>
        <v>1</v>
      </c>
      <c r="F64" s="26" t="n">
        <f aca="false">IF('DXCC LoTW Tracking by Mode'!B64&gt;0,1,0)</f>
        <v>1</v>
      </c>
      <c r="G64" s="26" t="n">
        <f aca="false">IF('DXCC LoTW Tracking by Mode'!C64&gt;0,1,0)</f>
        <v>1</v>
      </c>
      <c r="H64" s="26" t="n">
        <f aca="false">IF('DXCC LoTW Tracking by Mode'!D64&gt;0,1,0)</f>
        <v>1</v>
      </c>
      <c r="I64" s="26" t="n">
        <f aca="false">IF('DXCC LoTW Tracking by Mode'!E64&gt;0,1,0)</f>
        <v>0</v>
      </c>
      <c r="J64" s="26" t="n">
        <f aca="false">D64+E64</f>
        <v>1</v>
      </c>
      <c r="K64" s="26" t="n">
        <f aca="false">(F64+G64+H64+I64)</f>
        <v>3</v>
      </c>
      <c r="L64" s="14"/>
      <c r="M64" s="21"/>
    </row>
    <row r="65" customFormat="false" ht="12.8" hidden="false" customHeight="false" outlineLevel="0" collapsed="false">
      <c r="A65" s="7" t="s">
        <v>191</v>
      </c>
      <c r="B65" s="17" t="str">
        <f aca="false">IF(J65+K65=0,"No card or LoTW",IF(J65=0,"Need card******",IF(K65=0,"******Need LoTW","")))</f>
        <v/>
      </c>
      <c r="C65" s="17" t="str">
        <f aca="false">IF(AND(E65=1,K65=0),"Field check card!",IF(AND(E65=0,K65=0),"",IF(AND(E65=1,K65&gt;0),"",IF(AND(E65=0,K65&gt;0),""))))</f>
        <v/>
      </c>
      <c r="D65" s="26" t="n">
        <f aca="false">IF('DXCC QSL Card Tracking'!D65&gt;0,1,0)</f>
        <v>0</v>
      </c>
      <c r="E65" s="26" t="n">
        <f aca="false">IF('DXCC QSL Card Tracking'!E65&gt;0,1,0)</f>
        <v>1</v>
      </c>
      <c r="F65" s="26" t="n">
        <f aca="false">IF('DXCC LoTW Tracking by Mode'!B65&gt;0,1,0)</f>
        <v>1</v>
      </c>
      <c r="G65" s="26" t="n">
        <f aca="false">IF('DXCC LoTW Tracking by Mode'!C65&gt;0,1,0)</f>
        <v>0</v>
      </c>
      <c r="H65" s="26" t="n">
        <f aca="false">IF('DXCC LoTW Tracking by Mode'!D65&gt;0,1,0)</f>
        <v>1</v>
      </c>
      <c r="I65" s="26" t="n">
        <f aca="false">IF('DXCC LoTW Tracking by Mode'!E65&gt;0,1,0)</f>
        <v>1</v>
      </c>
      <c r="J65" s="26" t="n">
        <f aca="false">D65+E65</f>
        <v>1</v>
      </c>
      <c r="K65" s="26" t="n">
        <f aca="false">(F65+G65+H65+I65)</f>
        <v>3</v>
      </c>
      <c r="L65" s="14"/>
      <c r="M65" s="21"/>
    </row>
    <row r="66" customFormat="false" ht="12.8" hidden="false" customHeight="false" outlineLevel="0" collapsed="false">
      <c r="A66" s="7" t="s">
        <v>194</v>
      </c>
      <c r="B66" s="17" t="str">
        <f aca="false">IF(J66+K66=0,"No card or LoTW",IF(J66=0,"Need card******",IF(K66=0,"******Need LoTW","")))</f>
        <v/>
      </c>
      <c r="C66" s="17" t="str">
        <f aca="false">IF(AND(E66=1,K66=0),"Field check card!",IF(AND(E66=0,K66=0),"",IF(AND(E66=1,K66&gt;0),"",IF(AND(E66=0,K66&gt;0),""))))</f>
        <v/>
      </c>
      <c r="D66" s="26" t="n">
        <f aca="false">IF('DXCC QSL Card Tracking'!D66&gt;0,1,0)</f>
        <v>1</v>
      </c>
      <c r="E66" s="26" t="n">
        <f aca="false">IF('DXCC QSL Card Tracking'!E66&gt;0,1,0)</f>
        <v>0</v>
      </c>
      <c r="F66" s="26" t="n">
        <f aca="false">IF('DXCC LoTW Tracking by Mode'!B66&gt;0,1,0)</f>
        <v>1</v>
      </c>
      <c r="G66" s="26" t="n">
        <f aca="false">IF('DXCC LoTW Tracking by Mode'!C66&gt;0,1,0)</f>
        <v>1</v>
      </c>
      <c r="H66" s="26" t="n">
        <f aca="false">IF('DXCC LoTW Tracking by Mode'!D66&gt;0,1,0)</f>
        <v>1</v>
      </c>
      <c r="I66" s="26" t="n">
        <f aca="false">IF('DXCC LoTW Tracking by Mode'!E66&gt;0,1,0)</f>
        <v>1</v>
      </c>
      <c r="J66" s="26" t="n">
        <f aca="false">D66+E66</f>
        <v>1</v>
      </c>
      <c r="K66" s="26" t="n">
        <f aca="false">(F66+G66+H66+I66)</f>
        <v>4</v>
      </c>
      <c r="L66" s="14"/>
      <c r="M66" s="21"/>
    </row>
    <row r="67" customFormat="false" ht="12.8" hidden="false" customHeight="false" outlineLevel="0" collapsed="false">
      <c r="A67" s="7" t="s">
        <v>197</v>
      </c>
      <c r="B67" s="17" t="str">
        <f aca="false">IF(J67+K67=0,"No card or LoTW",IF(J67=0,"Need card******",IF(K67=0,"******Need LoTW","")))</f>
        <v/>
      </c>
      <c r="C67" s="17" t="str">
        <f aca="false">IF(AND(E67=1,K67=0),"Field check card!",IF(AND(E67=0,K67=0),"",IF(AND(E67=1,K67&gt;0),"",IF(AND(E67=0,K67&gt;0),""))))</f>
        <v/>
      </c>
      <c r="D67" s="26" t="n">
        <f aca="false">IF('DXCC QSL Card Tracking'!D67&gt;0,1,0)</f>
        <v>1</v>
      </c>
      <c r="E67" s="26" t="n">
        <f aca="false">IF('DXCC QSL Card Tracking'!E67&gt;0,1,0)</f>
        <v>0</v>
      </c>
      <c r="F67" s="26" t="n">
        <f aca="false">IF('DXCC LoTW Tracking by Mode'!B67&gt;0,1,0)</f>
        <v>1</v>
      </c>
      <c r="G67" s="26" t="n">
        <f aca="false">IF('DXCC LoTW Tracking by Mode'!C67&gt;0,1,0)</f>
        <v>1</v>
      </c>
      <c r="H67" s="26" t="n">
        <f aca="false">IF('DXCC LoTW Tracking by Mode'!D67&gt;0,1,0)</f>
        <v>1</v>
      </c>
      <c r="I67" s="26" t="n">
        <f aca="false">IF('DXCC LoTW Tracking by Mode'!E67&gt;0,1,0)</f>
        <v>1</v>
      </c>
      <c r="J67" s="26" t="n">
        <f aca="false">D67+E67</f>
        <v>1</v>
      </c>
      <c r="K67" s="26" t="n">
        <f aca="false">(F67+G67+H67+I67)</f>
        <v>4</v>
      </c>
      <c r="L67" s="14"/>
      <c r="M67" s="21"/>
    </row>
    <row r="68" customFormat="false" ht="12.8" hidden="false" customHeight="false" outlineLevel="0" collapsed="false">
      <c r="A68" s="7" t="s">
        <v>199</v>
      </c>
      <c r="B68" s="17" t="s">
        <v>2433</v>
      </c>
      <c r="C68" s="17" t="str">
        <f aca="false">IF(AND(E68=1,K68=0),"Field check card!",IF(AND(E68=0,K68=0),"",IF(AND(E68=1,K68&gt;0),"",IF(AND(E68=0,K68&gt;0),""))))</f>
        <v/>
      </c>
      <c r="D68" s="26" t="n">
        <f aca="false">IF('DXCC QSL Card Tracking'!D68&gt;0,1,0)</f>
        <v>1</v>
      </c>
      <c r="E68" s="26" t="n">
        <f aca="false">IF('DXCC QSL Card Tracking'!E68&gt;0,1,0)</f>
        <v>0</v>
      </c>
      <c r="F68" s="26" t="n">
        <f aca="false">IF('DXCC LoTW Tracking by Mode'!B68&gt;0,1,0)</f>
        <v>1</v>
      </c>
      <c r="G68" s="26" t="n">
        <f aca="false">IF('DXCC LoTW Tracking by Mode'!C68&gt;0,1,0)</f>
        <v>0</v>
      </c>
      <c r="H68" s="26" t="n">
        <f aca="false">IF('DXCC LoTW Tracking by Mode'!D68&gt;0,1,0)</f>
        <v>1</v>
      </c>
      <c r="I68" s="26" t="n">
        <f aca="false">IF('DXCC LoTW Tracking by Mode'!E68&gt;0,1,0)</f>
        <v>0</v>
      </c>
      <c r="J68" s="26" t="n">
        <f aca="false">D68+E68</f>
        <v>1</v>
      </c>
      <c r="K68" s="26" t="n">
        <f aca="false">(F68+G68+H68+I68)</f>
        <v>2</v>
      </c>
      <c r="L68" s="14"/>
      <c r="M68" s="21"/>
    </row>
    <row r="69" customFormat="false" ht="12.8" hidden="false" customHeight="false" outlineLevel="0" collapsed="false">
      <c r="A69" s="7" t="s">
        <v>202</v>
      </c>
      <c r="B69" s="17" t="str">
        <f aca="false">IF(J69+K69=0,"No card or LoTW",IF(J69=0,"Need card******",IF(K69=0,"******Need LoTW","")))</f>
        <v/>
      </c>
      <c r="C69" s="17" t="str">
        <f aca="false">IF(AND(E69=1,K69=0),"Field check card!",IF(AND(E69=0,K69=0),"",IF(AND(E69=1,K69&gt;0),"",IF(AND(E69=0,K69&gt;0),""))))</f>
        <v/>
      </c>
      <c r="D69" s="26" t="n">
        <f aca="false">IF('DXCC QSL Card Tracking'!D69&gt;0,1,0)</f>
        <v>1</v>
      </c>
      <c r="E69" s="26" t="n">
        <f aca="false">IF('DXCC QSL Card Tracking'!E69&gt;0,1,0)</f>
        <v>0</v>
      </c>
      <c r="F69" s="26" t="n">
        <f aca="false">IF('DXCC LoTW Tracking by Mode'!B69&gt;0,1,0)</f>
        <v>1</v>
      </c>
      <c r="G69" s="26" t="n">
        <f aca="false">IF('DXCC LoTW Tracking by Mode'!C69&gt;0,1,0)</f>
        <v>1</v>
      </c>
      <c r="H69" s="26" t="n">
        <f aca="false">IF('DXCC LoTW Tracking by Mode'!D69&gt;0,1,0)</f>
        <v>1</v>
      </c>
      <c r="I69" s="26" t="n">
        <f aca="false">IF('DXCC LoTW Tracking by Mode'!E69&gt;0,1,0)</f>
        <v>1</v>
      </c>
      <c r="J69" s="26" t="n">
        <f aca="false">D69+E69</f>
        <v>1</v>
      </c>
      <c r="K69" s="26" t="n">
        <f aca="false">(F69+G69+H69+I69)</f>
        <v>4</v>
      </c>
      <c r="L69" s="14"/>
      <c r="M69" s="21"/>
    </row>
    <row r="70" customFormat="false" ht="12.8" hidden="false" customHeight="false" outlineLevel="0" collapsed="false">
      <c r="A70" s="7" t="s">
        <v>205</v>
      </c>
      <c r="B70" s="17" t="str">
        <f aca="false">IF(J70+K70=0,"No card or LoTW",IF(J70=0,"Need card******",IF(K70=0,"******Need LoTW","")))</f>
        <v/>
      </c>
      <c r="C70" s="17" t="str">
        <f aca="false">IF(AND(E70=1,K70=0),"Field check card!",IF(AND(E70=0,K70=0),"",IF(AND(E70=1,K70&gt;0),"",IF(AND(E70=0,K70&gt;0),""))))</f>
        <v/>
      </c>
      <c r="D70" s="26" t="n">
        <f aca="false">IF('DXCC QSL Card Tracking'!D70&gt;0,1,0)</f>
        <v>1</v>
      </c>
      <c r="E70" s="26" t="n">
        <f aca="false">IF('DXCC QSL Card Tracking'!E70&gt;0,1,0)</f>
        <v>0</v>
      </c>
      <c r="F70" s="26" t="n">
        <f aca="false">IF('DXCC LoTW Tracking by Mode'!B70&gt;0,1,0)</f>
        <v>1</v>
      </c>
      <c r="G70" s="26" t="n">
        <f aca="false">IF('DXCC LoTW Tracking by Mode'!C70&gt;0,1,0)</f>
        <v>1</v>
      </c>
      <c r="H70" s="26" t="n">
        <f aca="false">IF('DXCC LoTW Tracking by Mode'!D70&gt;0,1,0)</f>
        <v>1</v>
      </c>
      <c r="I70" s="26" t="n">
        <f aca="false">IF('DXCC LoTW Tracking by Mode'!E70&gt;0,1,0)</f>
        <v>1</v>
      </c>
      <c r="J70" s="26" t="n">
        <f aca="false">D70+E70</f>
        <v>1</v>
      </c>
      <c r="K70" s="26" t="n">
        <f aca="false">(F70+G70+H70+I70)</f>
        <v>4</v>
      </c>
      <c r="L70" s="14"/>
      <c r="M70" s="21"/>
    </row>
    <row r="71" customFormat="false" ht="12.8" hidden="false" customHeight="false" outlineLevel="0" collapsed="false">
      <c r="A71" s="7" t="s">
        <v>208</v>
      </c>
      <c r="B71" s="17" t="str">
        <f aca="false">IF(J71+K71=0,"No card or LoTW",IF(J71=0,"Need card******",IF(K71=0,"******Need LoTW","")))</f>
        <v/>
      </c>
      <c r="C71" s="17" t="str">
        <f aca="false">IF(AND(E71=1,K71=0),"Field check card!",IF(AND(E71=0,K71=0),"",IF(AND(E71=1,K71&gt;0),"",IF(AND(E71=0,K71&gt;0),""))))</f>
        <v/>
      </c>
      <c r="D71" s="26" t="n">
        <f aca="false">IF('DXCC QSL Card Tracking'!D71&gt;0,1,0)</f>
        <v>1</v>
      </c>
      <c r="E71" s="26" t="n">
        <f aca="false">IF('DXCC QSL Card Tracking'!E71&gt;0,1,0)</f>
        <v>0</v>
      </c>
      <c r="F71" s="26" t="n">
        <f aca="false">IF('DXCC LoTW Tracking by Mode'!B71&gt;0,1,0)</f>
        <v>1</v>
      </c>
      <c r="G71" s="26" t="n">
        <f aca="false">IF('DXCC LoTW Tracking by Mode'!C71&gt;0,1,0)</f>
        <v>1</v>
      </c>
      <c r="H71" s="26" t="n">
        <f aca="false">IF('DXCC LoTW Tracking by Mode'!D71&gt;0,1,0)</f>
        <v>1</v>
      </c>
      <c r="I71" s="26" t="n">
        <f aca="false">IF('DXCC LoTW Tracking by Mode'!E71&gt;0,1,0)</f>
        <v>1</v>
      </c>
      <c r="J71" s="26" t="n">
        <f aca="false">D71+E71</f>
        <v>1</v>
      </c>
      <c r="K71" s="26" t="n">
        <f aca="false">(F71+G71+H71+I71)</f>
        <v>4</v>
      </c>
      <c r="L71" s="14"/>
      <c r="M71" s="21"/>
    </row>
    <row r="72" customFormat="false" ht="12.8" hidden="false" customHeight="false" outlineLevel="0" collapsed="false">
      <c r="A72" s="7" t="s">
        <v>210</v>
      </c>
      <c r="B72" s="17" t="s">
        <v>2433</v>
      </c>
      <c r="C72" s="17" t="str">
        <f aca="false">IF(AND(E72=1,K72=0),"Field check card!",IF(AND(E72=0,K72=0),"",IF(AND(E72=1,K72&gt;0),"",IF(AND(E72=0,K72&gt;0),""))))</f>
        <v/>
      </c>
      <c r="D72" s="26" t="n">
        <f aca="false">IF('DXCC QSL Card Tracking'!D72&gt;0,1,0)</f>
        <v>0</v>
      </c>
      <c r="E72" s="26" t="n">
        <f aca="false">IF('DXCC QSL Card Tracking'!E72&gt;0,1,0)</f>
        <v>0</v>
      </c>
      <c r="F72" s="26" t="n">
        <f aca="false">IF('DXCC LoTW Tracking by Mode'!B72&gt;0,1,0)</f>
        <v>0</v>
      </c>
      <c r="G72" s="26" t="n">
        <f aca="false">IF('DXCC LoTW Tracking by Mode'!C72&gt;0,1,0)</f>
        <v>0</v>
      </c>
      <c r="H72" s="26" t="n">
        <f aca="false">IF('DXCC LoTW Tracking by Mode'!D72&gt;0,1,0)</f>
        <v>0</v>
      </c>
      <c r="I72" s="26" t="n">
        <f aca="false">IF('DXCC LoTW Tracking by Mode'!E72&gt;0,1,0)</f>
        <v>0</v>
      </c>
      <c r="J72" s="26" t="n">
        <f aca="false">D72+E72</f>
        <v>0</v>
      </c>
      <c r="K72" s="26" t="n">
        <f aca="false">(F72+G72+H72+I72)</f>
        <v>0</v>
      </c>
      <c r="L72" s="14"/>
      <c r="M72" s="21"/>
    </row>
    <row r="73" customFormat="false" ht="12.8" hidden="false" customHeight="false" outlineLevel="0" collapsed="false">
      <c r="A73" s="7" t="s">
        <v>212</v>
      </c>
      <c r="B73" s="17" t="str">
        <f aca="false">IF(J73+K73=0,"No card or LoTW",IF(J73=0,"Need card******",IF(K73=0,"******Need LoTW","")))</f>
        <v/>
      </c>
      <c r="C73" s="17" t="str">
        <f aca="false">IF(AND(E73=1,K73=0),"Field check card!",IF(AND(E73=0,K73=0),"",IF(AND(E73=1,K73&gt;0),"",IF(AND(E73=0,K73&gt;0),""))))</f>
        <v/>
      </c>
      <c r="D73" s="26" t="n">
        <f aca="false">IF('DXCC QSL Card Tracking'!D73&gt;0,1,0)</f>
        <v>1</v>
      </c>
      <c r="E73" s="26" t="n">
        <f aca="false">IF('DXCC QSL Card Tracking'!E73&gt;0,1,0)</f>
        <v>0</v>
      </c>
      <c r="F73" s="26" t="n">
        <f aca="false">IF('DXCC LoTW Tracking by Mode'!B73&gt;0,1,0)</f>
        <v>1</v>
      </c>
      <c r="G73" s="26" t="n">
        <f aca="false">IF('DXCC LoTW Tracking by Mode'!C73&gt;0,1,0)</f>
        <v>1</v>
      </c>
      <c r="H73" s="26" t="n">
        <f aca="false">IF('DXCC LoTW Tracking by Mode'!D73&gt;0,1,0)</f>
        <v>1</v>
      </c>
      <c r="I73" s="26" t="n">
        <f aca="false">IF('DXCC LoTW Tracking by Mode'!E73&gt;0,1,0)</f>
        <v>0</v>
      </c>
      <c r="J73" s="26" t="n">
        <f aca="false">D73+E73</f>
        <v>1</v>
      </c>
      <c r="K73" s="26" t="n">
        <f aca="false">(F73+G73+H73+I73)</f>
        <v>3</v>
      </c>
      <c r="L73" s="14"/>
      <c r="M73" s="21"/>
    </row>
    <row r="74" customFormat="false" ht="12.8" hidden="false" customHeight="false" outlineLevel="0" collapsed="false">
      <c r="A74" s="7" t="s">
        <v>215</v>
      </c>
      <c r="B74" s="17" t="str">
        <f aca="false">IF(J74+K74=0,"No card or LoTW",IF(J74=0,"Need card******",IF(K74=0,"******Need LoTW","")))</f>
        <v/>
      </c>
      <c r="C74" s="17" t="str">
        <f aca="false">IF(AND(E74=1,K74=0),"Field check card!",IF(AND(E74=0,K74=0),"",IF(AND(E74=1,K74&gt;0),"",IF(AND(E74=0,K74&gt;0),""))))</f>
        <v/>
      </c>
      <c r="D74" s="26" t="n">
        <f aca="false">IF('DXCC QSL Card Tracking'!D74&gt;0,1,0)</f>
        <v>0</v>
      </c>
      <c r="E74" s="26" t="n">
        <f aca="false">IF('DXCC QSL Card Tracking'!E74&gt;0,1,0)</f>
        <v>1</v>
      </c>
      <c r="F74" s="26" t="n">
        <f aca="false">IF('DXCC LoTW Tracking by Mode'!B74&gt;0,1,0)</f>
        <v>1</v>
      </c>
      <c r="G74" s="26" t="n">
        <f aca="false">IF('DXCC LoTW Tracking by Mode'!C74&gt;0,1,0)</f>
        <v>1</v>
      </c>
      <c r="H74" s="26" t="n">
        <f aca="false">IF('DXCC LoTW Tracking by Mode'!D74&gt;0,1,0)</f>
        <v>1</v>
      </c>
      <c r="I74" s="26" t="n">
        <f aca="false">IF('DXCC LoTW Tracking by Mode'!E74&gt;0,1,0)</f>
        <v>1</v>
      </c>
      <c r="J74" s="26" t="n">
        <f aca="false">D74+E74</f>
        <v>1</v>
      </c>
      <c r="K74" s="26" t="n">
        <f aca="false">(F74+G74+H74+I74)</f>
        <v>4</v>
      </c>
      <c r="L74" s="14"/>
      <c r="M74" s="21"/>
    </row>
    <row r="75" customFormat="false" ht="12.8" hidden="false" customHeight="false" outlineLevel="0" collapsed="false">
      <c r="A75" s="7" t="s">
        <v>218</v>
      </c>
      <c r="B75" s="17" t="str">
        <f aca="false">IF(J75+K75=0,"No card or LoTW",IF(J75=0,"Need card******",IF(K75=0,"******Need LoTW","")))</f>
        <v/>
      </c>
      <c r="C75" s="17" t="str">
        <f aca="false">IF(AND(E75=1,K75=0),"Field check card!",IF(AND(E75=0,K75=0),"",IF(AND(E75=1,K75&gt;0),"",IF(AND(E75=0,K75&gt;0),""))))</f>
        <v/>
      </c>
      <c r="D75" s="26" t="n">
        <f aca="false">IF('DXCC QSL Card Tracking'!D75&gt;0,1,0)</f>
        <v>1</v>
      </c>
      <c r="E75" s="26" t="n">
        <f aca="false">IF('DXCC QSL Card Tracking'!E75&gt;0,1,0)</f>
        <v>0</v>
      </c>
      <c r="F75" s="26" t="n">
        <f aca="false">IF('DXCC LoTW Tracking by Mode'!B75&gt;0,1,0)</f>
        <v>1</v>
      </c>
      <c r="G75" s="26" t="n">
        <f aca="false">IF('DXCC LoTW Tracking by Mode'!C75&gt;0,1,0)</f>
        <v>1</v>
      </c>
      <c r="H75" s="26" t="n">
        <f aca="false">IF('DXCC LoTW Tracking by Mode'!D75&gt;0,1,0)</f>
        <v>1</v>
      </c>
      <c r="I75" s="26" t="n">
        <f aca="false">IF('DXCC LoTW Tracking by Mode'!E75&gt;0,1,0)</f>
        <v>1</v>
      </c>
      <c r="J75" s="26" t="n">
        <f aca="false">D75+E75</f>
        <v>1</v>
      </c>
      <c r="K75" s="26" t="n">
        <f aca="false">(F75+G75+H75+I75)</f>
        <v>4</v>
      </c>
      <c r="L75" s="14"/>
      <c r="M75" s="21"/>
    </row>
    <row r="76" customFormat="false" ht="12.8" hidden="false" customHeight="false" outlineLevel="0" collapsed="false">
      <c r="A76" s="7" t="s">
        <v>221</v>
      </c>
      <c r="B76" s="17" t="str">
        <f aca="false">IF(J76+K76=0,"No card or LoTW",IF(J76=0,"Need card******",IF(K76=0,"******Need LoTW","")))</f>
        <v/>
      </c>
      <c r="C76" s="17" t="str">
        <f aca="false">IF(AND(E76=1,K76=0),"Field check card!",IF(AND(E76=0,K76=0),"",IF(AND(E76=1,K76&gt;0),"",IF(AND(E76=0,K76&gt;0),""))))</f>
        <v/>
      </c>
      <c r="D76" s="26" t="n">
        <f aca="false">IF('DXCC QSL Card Tracking'!D76&gt;0,1,0)</f>
        <v>0</v>
      </c>
      <c r="E76" s="26" t="n">
        <f aca="false">IF('DXCC QSL Card Tracking'!E76&gt;0,1,0)</f>
        <v>1</v>
      </c>
      <c r="F76" s="26" t="n">
        <f aca="false">IF('DXCC LoTW Tracking by Mode'!B76&gt;0,1,0)</f>
        <v>1</v>
      </c>
      <c r="G76" s="26" t="n">
        <f aca="false">IF('DXCC LoTW Tracking by Mode'!C76&gt;0,1,0)</f>
        <v>1</v>
      </c>
      <c r="H76" s="26" t="n">
        <f aca="false">IF('DXCC LoTW Tracking by Mode'!D76&gt;0,1,0)</f>
        <v>1</v>
      </c>
      <c r="I76" s="26" t="n">
        <f aca="false">IF('DXCC LoTW Tracking by Mode'!E76&gt;0,1,0)</f>
        <v>0</v>
      </c>
      <c r="J76" s="26" t="n">
        <f aca="false">D76+E76</f>
        <v>1</v>
      </c>
      <c r="K76" s="26" t="n">
        <f aca="false">(F76+G76+H76+I76)</f>
        <v>3</v>
      </c>
      <c r="L76" s="14"/>
      <c r="M76" s="21"/>
    </row>
    <row r="77" customFormat="false" ht="12.8" hidden="false" customHeight="false" outlineLevel="0" collapsed="false">
      <c r="A77" s="7" t="s">
        <v>224</v>
      </c>
      <c r="B77" s="17" t="str">
        <f aca="false">IF(J77+K77=0,"No card or LoTW",IF(J77=0,"Need card******",IF(K77=0,"******Need LoTW","")))</f>
        <v/>
      </c>
      <c r="C77" s="17" t="str">
        <f aca="false">IF(AND(E77=1,K77=0),"Field check card!",IF(AND(E77=0,K77=0),"",IF(AND(E77=1,K77&gt;0),"",IF(AND(E77=0,K77&gt;0),""))))</f>
        <v/>
      </c>
      <c r="D77" s="26" t="n">
        <f aca="false">IF('DXCC QSL Card Tracking'!D77&gt;0,1,0)</f>
        <v>1</v>
      </c>
      <c r="E77" s="26" t="n">
        <f aca="false">IF('DXCC QSL Card Tracking'!E77&gt;0,1,0)</f>
        <v>0</v>
      </c>
      <c r="F77" s="26" t="n">
        <f aca="false">IF('DXCC LoTW Tracking by Mode'!B77&gt;0,1,0)</f>
        <v>1</v>
      </c>
      <c r="G77" s="26" t="n">
        <f aca="false">IF('DXCC LoTW Tracking by Mode'!C77&gt;0,1,0)</f>
        <v>1</v>
      </c>
      <c r="H77" s="26" t="n">
        <f aca="false">IF('DXCC LoTW Tracking by Mode'!D77&gt;0,1,0)</f>
        <v>1</v>
      </c>
      <c r="I77" s="26" t="n">
        <f aca="false">IF('DXCC LoTW Tracking by Mode'!E77&gt;0,1,0)</f>
        <v>0</v>
      </c>
      <c r="J77" s="26" t="n">
        <f aca="false">D77+E77</f>
        <v>1</v>
      </c>
      <c r="K77" s="26" t="n">
        <f aca="false">(F77+G77+H77+I77)</f>
        <v>3</v>
      </c>
      <c r="L77" s="14"/>
      <c r="M77" s="21"/>
    </row>
    <row r="78" customFormat="false" ht="12.8" hidden="false" customHeight="false" outlineLevel="0" collapsed="false">
      <c r="A78" s="7" t="s">
        <v>227</v>
      </c>
      <c r="B78" s="17" t="str">
        <f aca="false">IF(J78+K78=0,"No card or LoTW",IF(J78=0,"Need card******",IF(K78=0,"******Need LoTW","")))</f>
        <v/>
      </c>
      <c r="C78" s="17" t="str">
        <f aca="false">IF(AND(E78=1,K78=0),"Field check card!",IF(AND(E78=0,K78=0),"",IF(AND(E78=1,K78&gt;0),"",IF(AND(E78=0,K78&gt;0),""))))</f>
        <v/>
      </c>
      <c r="D78" s="26" t="n">
        <f aca="false">IF('DXCC QSL Card Tracking'!D78&gt;0,1,0)</f>
        <v>0</v>
      </c>
      <c r="E78" s="26" t="n">
        <f aca="false">IF('DXCC QSL Card Tracking'!E78&gt;0,1,0)</f>
        <v>1</v>
      </c>
      <c r="F78" s="26" t="n">
        <f aca="false">IF('DXCC LoTW Tracking by Mode'!B78&gt;0,1,0)</f>
        <v>1</v>
      </c>
      <c r="G78" s="26" t="n">
        <f aca="false">IF('DXCC LoTW Tracking by Mode'!C78&gt;0,1,0)</f>
        <v>1</v>
      </c>
      <c r="H78" s="26" t="n">
        <f aca="false">IF('DXCC LoTW Tracking by Mode'!D78&gt;0,1,0)</f>
        <v>1</v>
      </c>
      <c r="I78" s="26" t="n">
        <f aca="false">IF('DXCC LoTW Tracking by Mode'!E78&gt;0,1,0)</f>
        <v>0</v>
      </c>
      <c r="J78" s="26" t="n">
        <f aca="false">D78+E78</f>
        <v>1</v>
      </c>
      <c r="K78" s="26" t="n">
        <f aca="false">(F78+G78+H78+I78)</f>
        <v>3</v>
      </c>
      <c r="L78" s="14"/>
      <c r="M78" s="21"/>
    </row>
    <row r="79" customFormat="false" ht="12.8" hidden="false" customHeight="false" outlineLevel="0" collapsed="false">
      <c r="A79" s="7" t="s">
        <v>230</v>
      </c>
      <c r="B79" s="17" t="str">
        <f aca="false">IF(J79+K79=0,"No card or LoTW",IF(J79=0,"Need card******",IF(K79=0,"******Need LoTW","")))</f>
        <v/>
      </c>
      <c r="C79" s="17" t="str">
        <f aca="false">IF(AND(E79=1,K79=0),"Field check card!",IF(AND(E79=0,K79=0),"",IF(AND(E79=1,K79&gt;0),"",IF(AND(E79=0,K79&gt;0),""))))</f>
        <v/>
      </c>
      <c r="D79" s="26" t="n">
        <f aca="false">IF('DXCC QSL Card Tracking'!D79&gt;0,1,0)</f>
        <v>0</v>
      </c>
      <c r="E79" s="26" t="n">
        <f aca="false">IF('DXCC QSL Card Tracking'!E79&gt;0,1,0)</f>
        <v>1</v>
      </c>
      <c r="F79" s="26" t="n">
        <f aca="false">IF('DXCC LoTW Tracking by Mode'!B79&gt;0,1,0)</f>
        <v>1</v>
      </c>
      <c r="G79" s="26" t="n">
        <f aca="false">IF('DXCC LoTW Tracking by Mode'!C79&gt;0,1,0)</f>
        <v>0</v>
      </c>
      <c r="H79" s="26" t="n">
        <f aca="false">IF('DXCC LoTW Tracking by Mode'!D79&gt;0,1,0)</f>
        <v>1</v>
      </c>
      <c r="I79" s="26" t="n">
        <f aca="false">IF('DXCC LoTW Tracking by Mode'!E79&gt;0,1,0)</f>
        <v>0</v>
      </c>
      <c r="J79" s="26" t="n">
        <f aca="false">D79+E79</f>
        <v>1</v>
      </c>
      <c r="K79" s="26" t="n">
        <f aca="false">(F79+G79+H79+I79)</f>
        <v>2</v>
      </c>
      <c r="L79" s="14"/>
      <c r="M79" s="21"/>
    </row>
    <row r="80" customFormat="false" ht="12.8" hidden="false" customHeight="false" outlineLevel="0" collapsed="false">
      <c r="A80" s="7" t="s">
        <v>233</v>
      </c>
      <c r="B80" s="17" t="str">
        <f aca="false">IF(J80+K80=0,"No card or LoTW",IF(J80=0,"Need card******",IF(K80=0,"******Need LoTW","")))</f>
        <v/>
      </c>
      <c r="C80" s="17" t="str">
        <f aca="false">IF(AND(E80=1,K80=0),"Field check card!",IF(AND(E80=0,K80=0),"",IF(AND(E80=1,K80&gt;0),"",IF(AND(E80=0,K80&gt;0),""))))</f>
        <v/>
      </c>
      <c r="D80" s="26" t="n">
        <f aca="false">IF('DXCC QSL Card Tracking'!D80&gt;0,1,0)</f>
        <v>1</v>
      </c>
      <c r="E80" s="26" t="n">
        <f aca="false">IF('DXCC QSL Card Tracking'!E80&gt;0,1,0)</f>
        <v>0</v>
      </c>
      <c r="F80" s="26" t="n">
        <f aca="false">IF('DXCC LoTW Tracking by Mode'!B80&gt;0,1,0)</f>
        <v>1</v>
      </c>
      <c r="G80" s="26" t="n">
        <f aca="false">IF('DXCC LoTW Tracking by Mode'!C80&gt;0,1,0)</f>
        <v>1</v>
      </c>
      <c r="H80" s="26" t="n">
        <f aca="false">IF('DXCC LoTW Tracking by Mode'!D80&gt;0,1,0)</f>
        <v>1</v>
      </c>
      <c r="I80" s="26" t="n">
        <f aca="false">IF('DXCC LoTW Tracking by Mode'!E80&gt;0,1,0)</f>
        <v>1</v>
      </c>
      <c r="J80" s="26" t="n">
        <f aca="false">D80+E80</f>
        <v>1</v>
      </c>
      <c r="K80" s="26" t="n">
        <f aca="false">(F80+G80+H80+I80)</f>
        <v>4</v>
      </c>
      <c r="L80" s="14"/>
      <c r="M80" s="21"/>
    </row>
    <row r="81" customFormat="false" ht="12.8" hidden="false" customHeight="false" outlineLevel="0" collapsed="false">
      <c r="A81" s="7" t="s">
        <v>236</v>
      </c>
      <c r="B81" s="17" t="str">
        <f aca="false">IF(J81+K81=0,"No card or LoTW",IF(J81=0,"Need card******",IF(K81=0,"******Need LoTW","")))</f>
        <v/>
      </c>
      <c r="C81" s="17" t="str">
        <f aca="false">IF(AND(E81=1,K81=0),"Field check card!",IF(AND(E81=0,K81=0),"",IF(AND(E81=1,K81&gt;0),"",IF(AND(E81=0,K81&gt;0),""))))</f>
        <v/>
      </c>
      <c r="D81" s="26" t="n">
        <f aca="false">IF('DXCC QSL Card Tracking'!D81&gt;0,1,0)</f>
        <v>0</v>
      </c>
      <c r="E81" s="26" t="n">
        <f aca="false">IF('DXCC QSL Card Tracking'!E81&gt;0,1,0)</f>
        <v>1</v>
      </c>
      <c r="F81" s="26" t="n">
        <f aca="false">IF('DXCC LoTW Tracking by Mode'!B81&gt;0,1,0)</f>
        <v>1</v>
      </c>
      <c r="G81" s="26" t="n">
        <f aca="false">IF('DXCC LoTW Tracking by Mode'!C81&gt;0,1,0)</f>
        <v>1</v>
      </c>
      <c r="H81" s="26" t="n">
        <f aca="false">IF('DXCC LoTW Tracking by Mode'!D81&gt;0,1,0)</f>
        <v>0</v>
      </c>
      <c r="I81" s="26" t="n">
        <f aca="false">IF('DXCC LoTW Tracking by Mode'!E81&gt;0,1,0)</f>
        <v>1</v>
      </c>
      <c r="J81" s="26" t="n">
        <f aca="false">D81+E81</f>
        <v>1</v>
      </c>
      <c r="K81" s="26" t="n">
        <f aca="false">(F81+G81+H81+I81)</f>
        <v>3</v>
      </c>
      <c r="L81" s="14"/>
      <c r="M81" s="21"/>
    </row>
    <row r="82" customFormat="false" ht="12.8" hidden="false" customHeight="false" outlineLevel="0" collapsed="false">
      <c r="A82" s="7" t="s">
        <v>239</v>
      </c>
      <c r="B82" s="17" t="str">
        <f aca="false">IF(J82+K82=0,"No card or LoTW",IF(J82=0,"Need card******",IF(K82=0,"******Need LoTW","")))</f>
        <v/>
      </c>
      <c r="C82" s="17" t="str">
        <f aca="false">IF(AND(E82=1,K82=0),"Field check card!",IF(AND(E82=0,K82=0),"",IF(AND(E82=1,K82&gt;0),"",IF(AND(E82=0,K82&gt;0),""))))</f>
        <v/>
      </c>
      <c r="D82" s="26" t="n">
        <f aca="false">IF('DXCC QSL Card Tracking'!D82&gt;0,1,0)</f>
        <v>0</v>
      </c>
      <c r="E82" s="26" t="n">
        <f aca="false">IF('DXCC QSL Card Tracking'!E82&gt;0,1,0)</f>
        <v>1</v>
      </c>
      <c r="F82" s="26" t="n">
        <f aca="false">IF('DXCC LoTW Tracking by Mode'!B82&gt;0,1,0)</f>
        <v>1</v>
      </c>
      <c r="G82" s="26" t="n">
        <f aca="false">IF('DXCC LoTW Tracking by Mode'!C82&gt;0,1,0)</f>
        <v>1</v>
      </c>
      <c r="H82" s="26" t="n">
        <f aca="false">IF('DXCC LoTW Tracking by Mode'!D82&gt;0,1,0)</f>
        <v>1</v>
      </c>
      <c r="I82" s="26" t="n">
        <f aca="false">IF('DXCC LoTW Tracking by Mode'!E82&gt;0,1,0)</f>
        <v>0</v>
      </c>
      <c r="J82" s="26" t="n">
        <f aca="false">D82+E82</f>
        <v>1</v>
      </c>
      <c r="K82" s="26" t="n">
        <f aca="false">(F82+G82+H82+I82)</f>
        <v>3</v>
      </c>
      <c r="L82" s="14"/>
      <c r="M82" s="21"/>
    </row>
    <row r="83" customFormat="false" ht="12.8" hidden="false" customHeight="false" outlineLevel="0" collapsed="false">
      <c r="A83" s="7" t="s">
        <v>242</v>
      </c>
      <c r="B83" s="17" t="str">
        <f aca="false">IF(J83+K83=0,"No card or LoTW",IF(J83=0,"Need card******",IF(K83=0,"******Need LoTW","")))</f>
        <v/>
      </c>
      <c r="C83" s="17" t="str">
        <f aca="false">IF(AND(E83=1,K83=0),"Field check card!",IF(AND(E83=0,K83=0),"",IF(AND(E83=1,K83&gt;0),"",IF(AND(E83=0,K83&gt;0),""))))</f>
        <v/>
      </c>
      <c r="D83" s="26" t="n">
        <f aca="false">IF('DXCC QSL Card Tracking'!D83&gt;0,1,0)</f>
        <v>0</v>
      </c>
      <c r="E83" s="26" t="n">
        <f aca="false">IF('DXCC QSL Card Tracking'!E83&gt;0,1,0)</f>
        <v>1</v>
      </c>
      <c r="F83" s="26" t="n">
        <f aca="false">IF('DXCC LoTW Tracking by Mode'!B83&gt;0,1,0)</f>
        <v>1</v>
      </c>
      <c r="G83" s="26" t="n">
        <f aca="false">IF('DXCC LoTW Tracking by Mode'!C83&gt;0,1,0)</f>
        <v>1</v>
      </c>
      <c r="H83" s="26" t="n">
        <f aca="false">IF('DXCC LoTW Tracking by Mode'!D83&gt;0,1,0)</f>
        <v>1</v>
      </c>
      <c r="I83" s="26" t="n">
        <f aca="false">IF('DXCC LoTW Tracking by Mode'!E83&gt;0,1,0)</f>
        <v>1</v>
      </c>
      <c r="J83" s="26" t="n">
        <f aca="false">D83+E83</f>
        <v>1</v>
      </c>
      <c r="K83" s="26" t="n">
        <f aca="false">(F83+G83+H83+I83)</f>
        <v>4</v>
      </c>
      <c r="L83" s="14"/>
      <c r="M83" s="21"/>
    </row>
    <row r="84" customFormat="false" ht="12.8" hidden="false" customHeight="false" outlineLevel="0" collapsed="false">
      <c r="A84" s="7" t="s">
        <v>245</v>
      </c>
      <c r="B84" s="17" t="str">
        <f aca="false">IF(J84+K84=0,"No card or LoTW",IF(J84=0,"Need card******",IF(K84=0,"******Need LoTW","")))</f>
        <v/>
      </c>
      <c r="C84" s="17" t="str">
        <f aca="false">IF(AND(E84=1,K84=0),"Field check card!",IF(AND(E84=0,K84=0),"",IF(AND(E84=1,K84&gt;0),"",IF(AND(E84=0,K84&gt;0),""))))</f>
        <v/>
      </c>
      <c r="D84" s="26" t="n">
        <f aca="false">IF('DXCC QSL Card Tracking'!D84&gt;0,1,0)</f>
        <v>0</v>
      </c>
      <c r="E84" s="26" t="n">
        <f aca="false">IF('DXCC QSL Card Tracking'!E84&gt;0,1,0)</f>
        <v>1</v>
      </c>
      <c r="F84" s="26" t="n">
        <f aca="false">IF('DXCC LoTW Tracking by Mode'!B84&gt;0,1,0)</f>
        <v>1</v>
      </c>
      <c r="G84" s="26" t="n">
        <f aca="false">IF('DXCC LoTW Tracking by Mode'!C84&gt;0,1,0)</f>
        <v>1</v>
      </c>
      <c r="H84" s="26" t="n">
        <f aca="false">IF('DXCC LoTW Tracking by Mode'!D84&gt;0,1,0)</f>
        <v>1</v>
      </c>
      <c r="I84" s="26" t="n">
        <f aca="false">IF('DXCC LoTW Tracking by Mode'!E84&gt;0,1,0)</f>
        <v>0</v>
      </c>
      <c r="J84" s="26" t="n">
        <f aca="false">D84+E84</f>
        <v>1</v>
      </c>
      <c r="K84" s="26" t="n">
        <f aca="false">(F84+G84+H84+I84)</f>
        <v>3</v>
      </c>
      <c r="L84" s="14"/>
      <c r="M84" s="21"/>
    </row>
    <row r="85" customFormat="false" ht="12.8" hidden="false" customHeight="false" outlineLevel="0" collapsed="false">
      <c r="A85" s="7" t="s">
        <v>248</v>
      </c>
      <c r="B85" s="17" t="str">
        <f aca="false">IF(J85+K85=0,"No card or LoTW",IF(J85=0,"Need card******",IF(K85=0,"******Need LoTW","")))</f>
        <v/>
      </c>
      <c r="C85" s="17" t="str">
        <f aca="false">IF(AND(E85=1,K85=0),"Field check card!",IF(AND(E85=0,K85=0),"",IF(AND(E85=1,K85&gt;0),"",IF(AND(E85=0,K85&gt;0),""))))</f>
        <v/>
      </c>
      <c r="D85" s="26" t="n">
        <f aca="false">IF('DXCC QSL Card Tracking'!D85&gt;0,1,0)</f>
        <v>0</v>
      </c>
      <c r="E85" s="26" t="n">
        <f aca="false">IF('DXCC QSL Card Tracking'!E85&gt;0,1,0)</f>
        <v>1</v>
      </c>
      <c r="F85" s="26" t="n">
        <f aca="false">IF('DXCC LoTW Tracking by Mode'!B85&gt;0,1,0)</f>
        <v>1</v>
      </c>
      <c r="G85" s="26" t="n">
        <f aca="false">IF('DXCC LoTW Tracking by Mode'!C85&gt;0,1,0)</f>
        <v>1</v>
      </c>
      <c r="H85" s="26" t="n">
        <f aca="false">IF('DXCC LoTW Tracking by Mode'!D85&gt;0,1,0)</f>
        <v>1</v>
      </c>
      <c r="I85" s="26" t="n">
        <f aca="false">IF('DXCC LoTW Tracking by Mode'!E85&gt;0,1,0)</f>
        <v>0</v>
      </c>
      <c r="J85" s="26" t="n">
        <f aca="false">D85+E85</f>
        <v>1</v>
      </c>
      <c r="K85" s="26" t="n">
        <f aca="false">(F85+G85+H85+I85)</f>
        <v>3</v>
      </c>
      <c r="L85" s="14"/>
      <c r="M85" s="21"/>
    </row>
    <row r="86" customFormat="false" ht="12.8" hidden="false" customHeight="false" outlineLevel="0" collapsed="false">
      <c r="A86" s="7" t="s">
        <v>251</v>
      </c>
      <c r="B86" s="17" t="str">
        <f aca="false">IF(J86+K86=0,"No card or LoTW",IF(J86=0,"Need card******",IF(K86=0,"******Need LoTW","")))</f>
        <v/>
      </c>
      <c r="C86" s="17" t="str">
        <f aca="false">IF(AND(E86=1,K86=0),"Field check card!",IF(AND(E86=0,K86=0),"",IF(AND(E86=1,K86&gt;0),"",IF(AND(E86=0,K86&gt;0),""))))</f>
        <v/>
      </c>
      <c r="D86" s="26" t="n">
        <f aca="false">IF('DXCC QSL Card Tracking'!D86&gt;0,1,0)</f>
        <v>1</v>
      </c>
      <c r="E86" s="26" t="n">
        <f aca="false">IF('DXCC QSL Card Tracking'!E86&gt;0,1,0)</f>
        <v>0</v>
      </c>
      <c r="F86" s="26" t="n">
        <f aca="false">IF('DXCC LoTW Tracking by Mode'!B86&gt;0,1,0)</f>
        <v>1</v>
      </c>
      <c r="G86" s="26" t="n">
        <f aca="false">IF('DXCC LoTW Tracking by Mode'!C86&gt;0,1,0)</f>
        <v>1</v>
      </c>
      <c r="H86" s="26" t="n">
        <f aca="false">IF('DXCC LoTW Tracking by Mode'!D86&gt;0,1,0)</f>
        <v>1</v>
      </c>
      <c r="I86" s="26" t="n">
        <f aca="false">IF('DXCC LoTW Tracking by Mode'!E86&gt;0,1,0)</f>
        <v>1</v>
      </c>
      <c r="J86" s="26" t="n">
        <f aca="false">D86+E86</f>
        <v>1</v>
      </c>
      <c r="K86" s="26" t="n">
        <f aca="false">(F86+G86+H86+I86)</f>
        <v>4</v>
      </c>
      <c r="L86" s="14"/>
      <c r="M86" s="21"/>
    </row>
    <row r="87" customFormat="false" ht="12.8" hidden="false" customHeight="false" outlineLevel="0" collapsed="false">
      <c r="A87" s="7" t="s">
        <v>253</v>
      </c>
      <c r="B87" s="17" t="s">
        <v>2433</v>
      </c>
      <c r="C87" s="17" t="str">
        <f aca="false">IF(AND(E87=1,K87=0),"Field check card!",IF(AND(E87=0,K87=0),"",IF(AND(E87=1,K87&gt;0),"",IF(AND(E87=0,K87&gt;0),""))))</f>
        <v/>
      </c>
      <c r="D87" s="26" t="n">
        <f aca="false">IF('DXCC QSL Card Tracking'!D87&gt;0,1,0)</f>
        <v>0</v>
      </c>
      <c r="E87" s="26" t="n">
        <f aca="false">IF('DXCC QSL Card Tracking'!E87&gt;0,1,0)</f>
        <v>0</v>
      </c>
      <c r="F87" s="26" t="n">
        <f aca="false">IF('DXCC LoTW Tracking by Mode'!B87&gt;0,1,0)</f>
        <v>0</v>
      </c>
      <c r="G87" s="26" t="n">
        <f aca="false">IF('DXCC LoTW Tracking by Mode'!C87&gt;0,1,0)</f>
        <v>0</v>
      </c>
      <c r="H87" s="26" t="n">
        <f aca="false">IF('DXCC LoTW Tracking by Mode'!D87&gt;0,1,0)</f>
        <v>0</v>
      </c>
      <c r="I87" s="26" t="n">
        <f aca="false">IF('DXCC LoTW Tracking by Mode'!E87&gt;0,1,0)</f>
        <v>0</v>
      </c>
      <c r="J87" s="26" t="n">
        <f aca="false">D87+E87</f>
        <v>0</v>
      </c>
      <c r="K87" s="26" t="n">
        <f aca="false">(F87+G87+H87+I87)</f>
        <v>0</v>
      </c>
      <c r="L87" s="14"/>
      <c r="M87" s="21"/>
    </row>
    <row r="88" customFormat="false" ht="12.8" hidden="false" customHeight="false" outlineLevel="0" collapsed="false">
      <c r="A88" s="7" t="s">
        <v>255</v>
      </c>
      <c r="B88" s="17" t="str">
        <f aca="false">IF(J88+K88=0,"No card or LoTW",IF(J88=0,"Need card******",IF(K88=0,"******Need LoTW","")))</f>
        <v/>
      </c>
      <c r="C88" s="17" t="str">
        <f aca="false">IF(AND(E88=1,K88=0),"Field check card!",IF(AND(E88=0,K88=0),"",IF(AND(E88=1,K88&gt;0),"",IF(AND(E88=0,K88&gt;0),""))))</f>
        <v/>
      </c>
      <c r="D88" s="26" t="n">
        <f aca="false">IF('DXCC QSL Card Tracking'!D88&gt;0,1,0)</f>
        <v>0</v>
      </c>
      <c r="E88" s="26" t="n">
        <f aca="false">IF('DXCC QSL Card Tracking'!E88&gt;0,1,0)</f>
        <v>1</v>
      </c>
      <c r="F88" s="26" t="n">
        <f aca="false">IF('DXCC LoTW Tracking by Mode'!B88&gt;0,1,0)</f>
        <v>1</v>
      </c>
      <c r="G88" s="26" t="n">
        <f aca="false">IF('DXCC LoTW Tracking by Mode'!C88&gt;0,1,0)</f>
        <v>1</v>
      </c>
      <c r="H88" s="26" t="n">
        <f aca="false">IF('DXCC LoTW Tracking by Mode'!D88&gt;0,1,0)</f>
        <v>1</v>
      </c>
      <c r="I88" s="26" t="n">
        <f aca="false">IF('DXCC LoTW Tracking by Mode'!E88&gt;0,1,0)</f>
        <v>0</v>
      </c>
      <c r="J88" s="26" t="n">
        <f aca="false">D88+E88</f>
        <v>1</v>
      </c>
      <c r="K88" s="26" t="n">
        <f aca="false">(F88+G88+H88+I88)</f>
        <v>3</v>
      </c>
      <c r="L88" s="14"/>
      <c r="M88" s="21"/>
    </row>
    <row r="89" customFormat="false" ht="12.8" hidden="false" customHeight="false" outlineLevel="0" collapsed="false">
      <c r="A89" s="7" t="s">
        <v>258</v>
      </c>
      <c r="B89" s="17" t="str">
        <f aca="false">IF(J89+K89=0,"No card or LoTW",IF(J89=0,"Need card******",IF(K89=0,"******Need LoTW","")))</f>
        <v/>
      </c>
      <c r="C89" s="17" t="str">
        <f aca="false">IF(AND(E89=1,K89=0),"Field check card!",IF(AND(E89=0,K89=0),"",IF(AND(E89=1,K89&gt;0),"",IF(AND(E89=0,K89&gt;0),""))))</f>
        <v/>
      </c>
      <c r="D89" s="26" t="n">
        <f aca="false">IF('DXCC QSL Card Tracking'!D89&gt;0,1,0)</f>
        <v>0</v>
      </c>
      <c r="E89" s="26" t="n">
        <f aca="false">IF('DXCC QSL Card Tracking'!E89&gt;0,1,0)</f>
        <v>1</v>
      </c>
      <c r="F89" s="26" t="n">
        <f aca="false">IF('DXCC LoTW Tracking by Mode'!B89&gt;0,1,0)</f>
        <v>1</v>
      </c>
      <c r="G89" s="26" t="n">
        <f aca="false">IF('DXCC LoTW Tracking by Mode'!C89&gt;0,1,0)</f>
        <v>1</v>
      </c>
      <c r="H89" s="26" t="n">
        <f aca="false">IF('DXCC LoTW Tracking by Mode'!D89&gt;0,1,0)</f>
        <v>1</v>
      </c>
      <c r="I89" s="26" t="n">
        <f aca="false">IF('DXCC LoTW Tracking by Mode'!E89&gt;0,1,0)</f>
        <v>0</v>
      </c>
      <c r="J89" s="26" t="n">
        <f aca="false">D89+E89</f>
        <v>1</v>
      </c>
      <c r="K89" s="26" t="n">
        <f aca="false">(F89+G89+H89+I89)</f>
        <v>3</v>
      </c>
      <c r="L89" s="14"/>
      <c r="M89" s="21"/>
    </row>
    <row r="90" customFormat="false" ht="12.8" hidden="false" customHeight="false" outlineLevel="0" collapsed="false">
      <c r="A90" s="7" t="s">
        <v>261</v>
      </c>
      <c r="B90" s="17" t="str">
        <f aca="false">IF(J90+K90=0,"No card or LoTW",IF(J90=0,"Need card******",IF(K90=0,"******Need LoTW","")))</f>
        <v/>
      </c>
      <c r="C90" s="17" t="str">
        <f aca="false">IF(AND(E90=1,K90=0),"Field check card!",IF(AND(E90=0,K90=0),"",IF(AND(E90=1,K90&gt;0),"",IF(AND(E90=0,K90&gt;0),""))))</f>
        <v/>
      </c>
      <c r="D90" s="26" t="n">
        <f aca="false">IF('DXCC QSL Card Tracking'!D90&gt;0,1,0)</f>
        <v>0</v>
      </c>
      <c r="E90" s="26" t="n">
        <f aca="false">IF('DXCC QSL Card Tracking'!E90&gt;0,1,0)</f>
        <v>1</v>
      </c>
      <c r="F90" s="26" t="n">
        <f aca="false">IF('DXCC LoTW Tracking by Mode'!B90&gt;0,1,0)</f>
        <v>1</v>
      </c>
      <c r="G90" s="26" t="n">
        <f aca="false">IF('DXCC LoTW Tracking by Mode'!C90&gt;0,1,0)</f>
        <v>1</v>
      </c>
      <c r="H90" s="26" t="n">
        <f aca="false">IF('DXCC LoTW Tracking by Mode'!D90&gt;0,1,0)</f>
        <v>1</v>
      </c>
      <c r="I90" s="26" t="n">
        <f aca="false">IF('DXCC LoTW Tracking by Mode'!E90&gt;0,1,0)</f>
        <v>1</v>
      </c>
      <c r="J90" s="26" t="n">
        <f aca="false">D90+E90</f>
        <v>1</v>
      </c>
      <c r="K90" s="26" t="n">
        <f aca="false">(F90+G90+H90+I90)</f>
        <v>4</v>
      </c>
      <c r="L90" s="14"/>
      <c r="M90" s="21"/>
    </row>
    <row r="91" customFormat="false" ht="12.8" hidden="false" customHeight="false" outlineLevel="0" collapsed="false">
      <c r="A91" s="7" t="s">
        <v>264</v>
      </c>
      <c r="B91" s="17" t="str">
        <f aca="false">IF(J91+K91=0,"No card or LoTW",IF(J91=0,"Need card******",IF(K91=0,"******Need LoTW","")))</f>
        <v/>
      </c>
      <c r="C91" s="17" t="str">
        <f aca="false">IF(AND(E91=1,K91=0),"Field check card!",IF(AND(E91=0,K91=0),"",IF(AND(E91=1,K91&gt;0),"",IF(AND(E91=0,K91&gt;0),""))))</f>
        <v/>
      </c>
      <c r="D91" s="26" t="n">
        <f aca="false">IF('DXCC QSL Card Tracking'!D91&gt;0,1,0)</f>
        <v>1</v>
      </c>
      <c r="E91" s="26" t="n">
        <f aca="false">IF('DXCC QSL Card Tracking'!E91&gt;0,1,0)</f>
        <v>0</v>
      </c>
      <c r="F91" s="26" t="n">
        <f aca="false">IF('DXCC LoTW Tracking by Mode'!B91&gt;0,1,0)</f>
        <v>1</v>
      </c>
      <c r="G91" s="26" t="n">
        <f aca="false">IF('DXCC LoTW Tracking by Mode'!C91&gt;0,1,0)</f>
        <v>1</v>
      </c>
      <c r="H91" s="26" t="n">
        <f aca="false">IF('DXCC LoTW Tracking by Mode'!D91&gt;0,1,0)</f>
        <v>1</v>
      </c>
      <c r="I91" s="26" t="n">
        <f aca="false">IF('DXCC LoTW Tracking by Mode'!E91&gt;0,1,0)</f>
        <v>1</v>
      </c>
      <c r="J91" s="26" t="n">
        <f aca="false">D91+E91</f>
        <v>1</v>
      </c>
      <c r="K91" s="26" t="n">
        <f aca="false">(F91+G91+H91+I91)</f>
        <v>4</v>
      </c>
      <c r="L91" s="14"/>
      <c r="M91" s="21"/>
    </row>
    <row r="92" customFormat="false" ht="12.8" hidden="false" customHeight="false" outlineLevel="0" collapsed="false">
      <c r="A92" s="7" t="s">
        <v>267</v>
      </c>
      <c r="B92" s="17" t="str">
        <f aca="false">IF(J92+K92=0,"No card or LoTW",IF(J92=0,"Need card******",IF(K92=0,"******Need LoTW","")))</f>
        <v/>
      </c>
      <c r="C92" s="17" t="str">
        <f aca="false">IF(AND(E92=1,K92=0),"Field check card!",IF(AND(E92=0,K92=0),"",IF(AND(E92=1,K92&gt;0),"",IF(AND(E92=0,K92&gt;0),""))))</f>
        <v/>
      </c>
      <c r="D92" s="26" t="n">
        <f aca="false">IF('DXCC QSL Card Tracking'!D92&gt;0,1,0)</f>
        <v>1</v>
      </c>
      <c r="E92" s="26" t="n">
        <f aca="false">IF('DXCC QSL Card Tracking'!E92&gt;0,1,0)</f>
        <v>0</v>
      </c>
      <c r="F92" s="26" t="n">
        <f aca="false">IF('DXCC LoTW Tracking by Mode'!B92&gt;0,1,0)</f>
        <v>1</v>
      </c>
      <c r="G92" s="26" t="n">
        <f aca="false">IF('DXCC LoTW Tracking by Mode'!C92&gt;0,1,0)</f>
        <v>1</v>
      </c>
      <c r="H92" s="26" t="n">
        <f aca="false">IF('DXCC LoTW Tracking by Mode'!D92&gt;0,1,0)</f>
        <v>1</v>
      </c>
      <c r="I92" s="26" t="n">
        <f aca="false">IF('DXCC LoTW Tracking by Mode'!E92&gt;0,1,0)</f>
        <v>0</v>
      </c>
      <c r="J92" s="26" t="n">
        <f aca="false">D92+E92</f>
        <v>1</v>
      </c>
      <c r="K92" s="26" t="n">
        <f aca="false">(F92+G92+H92+I92)</f>
        <v>3</v>
      </c>
      <c r="L92" s="14"/>
      <c r="M92" s="21"/>
    </row>
    <row r="93" customFormat="false" ht="12.8" hidden="false" customHeight="false" outlineLevel="0" collapsed="false">
      <c r="A93" s="7" t="s">
        <v>270</v>
      </c>
      <c r="B93" s="17" t="str">
        <f aca="false">IF(J93+K93=0,"No card or LoTW",IF(J93=0,"Need card******",IF(K93=0,"******Need LoTW","")))</f>
        <v/>
      </c>
      <c r="C93" s="17" t="str">
        <f aca="false">IF(AND(E93=1,K93=0),"Field check card!",IF(AND(E93=0,K93=0),"",IF(AND(E93=1,K93&gt;0),"",IF(AND(E93=0,K93&gt;0),""))))</f>
        <v/>
      </c>
      <c r="D93" s="26" t="n">
        <f aca="false">IF('DXCC QSL Card Tracking'!D93&gt;0,1,0)</f>
        <v>0</v>
      </c>
      <c r="E93" s="26" t="n">
        <f aca="false">IF('DXCC QSL Card Tracking'!E93&gt;0,1,0)</f>
        <v>1</v>
      </c>
      <c r="F93" s="26" t="n">
        <f aca="false">IF('DXCC LoTW Tracking by Mode'!B93&gt;0,1,0)</f>
        <v>1</v>
      </c>
      <c r="G93" s="26" t="n">
        <f aca="false">IF('DXCC LoTW Tracking by Mode'!C93&gt;0,1,0)</f>
        <v>1</v>
      </c>
      <c r="H93" s="26" t="n">
        <f aca="false">IF('DXCC LoTW Tracking by Mode'!D93&gt;0,1,0)</f>
        <v>1</v>
      </c>
      <c r="I93" s="26" t="n">
        <f aca="false">IF('DXCC LoTW Tracking by Mode'!E93&gt;0,1,0)</f>
        <v>1</v>
      </c>
      <c r="J93" s="26" t="n">
        <f aca="false">D93+E93</f>
        <v>1</v>
      </c>
      <c r="K93" s="26" t="n">
        <f aca="false">(F93+G93+H93+I93)</f>
        <v>4</v>
      </c>
      <c r="L93" s="14"/>
      <c r="M93" s="21"/>
    </row>
    <row r="94" customFormat="false" ht="12.8" hidden="false" customHeight="false" outlineLevel="0" collapsed="false">
      <c r="A94" s="7" t="s">
        <v>273</v>
      </c>
      <c r="B94" s="17" t="str">
        <f aca="false">IF(J94+K94=0,"No card or LoTW",IF(J94=0,"Need card******",IF(K94=0,"******Need LoTW","")))</f>
        <v/>
      </c>
      <c r="C94" s="17" t="str">
        <f aca="false">IF(AND(E94=1,K94=0),"Field check card!",IF(AND(E94=0,K94=0),"",IF(AND(E94=1,K94&gt;0),"",IF(AND(E94=0,K94&gt;0),""))))</f>
        <v/>
      </c>
      <c r="D94" s="26" t="n">
        <f aca="false">IF('DXCC QSL Card Tracking'!D94&gt;0,1,0)</f>
        <v>0</v>
      </c>
      <c r="E94" s="26" t="n">
        <f aca="false">IF('DXCC QSL Card Tracking'!E94&gt;0,1,0)</f>
        <v>1</v>
      </c>
      <c r="F94" s="26" t="n">
        <f aca="false">IF('DXCC LoTW Tracking by Mode'!B94&gt;0,1,0)</f>
        <v>1</v>
      </c>
      <c r="G94" s="26" t="n">
        <f aca="false">IF('DXCC LoTW Tracking by Mode'!C94&gt;0,1,0)</f>
        <v>1</v>
      </c>
      <c r="H94" s="26" t="n">
        <f aca="false">IF('DXCC LoTW Tracking by Mode'!D94&gt;0,1,0)</f>
        <v>1</v>
      </c>
      <c r="I94" s="26" t="n">
        <f aca="false">IF('DXCC LoTW Tracking by Mode'!E94&gt;0,1,0)</f>
        <v>1</v>
      </c>
      <c r="J94" s="26" t="n">
        <f aca="false">D94+E94</f>
        <v>1</v>
      </c>
      <c r="K94" s="26" t="n">
        <f aca="false">(F94+G94+H94+I94)</f>
        <v>4</v>
      </c>
      <c r="L94" s="14"/>
      <c r="M94" s="21"/>
    </row>
    <row r="95" customFormat="false" ht="12.8" hidden="false" customHeight="false" outlineLevel="0" collapsed="false">
      <c r="A95" s="7" t="s">
        <v>276</v>
      </c>
      <c r="B95" s="17" t="str">
        <f aca="false">IF(J95+K95=0,"No card or LoTW",IF(J95=0,"Need card******",IF(K95=0,"******Need LoTW","")))</f>
        <v/>
      </c>
      <c r="C95" s="17" t="str">
        <f aca="false">IF(AND(E95=1,K95=0),"Field check card!",IF(AND(E95=0,K95=0),"",IF(AND(E95=1,K95&gt;0),"",IF(AND(E95=0,K95&gt;0),""))))</f>
        <v/>
      </c>
      <c r="D95" s="26" t="n">
        <f aca="false">IF('DXCC QSL Card Tracking'!D95&gt;0,1,0)</f>
        <v>0</v>
      </c>
      <c r="E95" s="26" t="n">
        <f aca="false">IF('DXCC QSL Card Tracking'!E95&gt;0,1,0)</f>
        <v>1</v>
      </c>
      <c r="F95" s="26" t="n">
        <f aca="false">IF('DXCC LoTW Tracking by Mode'!B95&gt;0,1,0)</f>
        <v>1</v>
      </c>
      <c r="G95" s="26" t="n">
        <f aca="false">IF('DXCC LoTW Tracking by Mode'!C95&gt;0,1,0)</f>
        <v>0</v>
      </c>
      <c r="H95" s="26" t="n">
        <f aca="false">IF('DXCC LoTW Tracking by Mode'!D95&gt;0,1,0)</f>
        <v>0</v>
      </c>
      <c r="I95" s="26" t="n">
        <f aca="false">IF('DXCC LoTW Tracking by Mode'!E95&gt;0,1,0)</f>
        <v>1</v>
      </c>
      <c r="J95" s="26" t="n">
        <f aca="false">D95+E95</f>
        <v>1</v>
      </c>
      <c r="K95" s="26" t="n">
        <f aca="false">(F95+G95+H95+I95)</f>
        <v>2</v>
      </c>
      <c r="L95" s="14"/>
      <c r="M95" s="21"/>
    </row>
    <row r="96" customFormat="false" ht="12.8" hidden="false" customHeight="false" outlineLevel="0" collapsed="false">
      <c r="A96" s="7" t="s">
        <v>279</v>
      </c>
      <c r="B96" s="17" t="str">
        <f aca="false">IF(J96+K96=0,"No card or LoTW",IF(J96=0,"Need card******",IF(K96=0,"******Need LoTW","")))</f>
        <v/>
      </c>
      <c r="C96" s="17" t="str">
        <f aca="false">IF(AND(E96=1,K96=0),"Field check card!",IF(AND(E96=0,K96=0),"",IF(AND(E96=1,K96&gt;0),"",IF(AND(E96=0,K96&gt;0),""))))</f>
        <v/>
      </c>
      <c r="D96" s="26" t="n">
        <f aca="false">IF('DXCC QSL Card Tracking'!D96&gt;0,1,0)</f>
        <v>0</v>
      </c>
      <c r="E96" s="26" t="n">
        <f aca="false">IF('DXCC QSL Card Tracking'!E96&gt;0,1,0)</f>
        <v>1</v>
      </c>
      <c r="F96" s="26" t="n">
        <f aca="false">IF('DXCC LoTW Tracking by Mode'!B96&gt;0,1,0)</f>
        <v>1</v>
      </c>
      <c r="G96" s="26" t="n">
        <f aca="false">IF('DXCC LoTW Tracking by Mode'!C96&gt;0,1,0)</f>
        <v>1</v>
      </c>
      <c r="H96" s="26" t="n">
        <f aca="false">IF('DXCC LoTW Tracking by Mode'!D96&gt;0,1,0)</f>
        <v>1</v>
      </c>
      <c r="I96" s="26" t="n">
        <f aca="false">IF('DXCC LoTW Tracking by Mode'!E96&gt;0,1,0)</f>
        <v>1</v>
      </c>
      <c r="J96" s="26" t="n">
        <f aca="false">D96+E96</f>
        <v>1</v>
      </c>
      <c r="K96" s="26" t="n">
        <f aca="false">(F96+G96+H96+I96)</f>
        <v>4</v>
      </c>
      <c r="L96" s="14"/>
      <c r="M96" s="21"/>
    </row>
    <row r="97" customFormat="false" ht="12.8" hidden="false" customHeight="false" outlineLevel="0" collapsed="false">
      <c r="A97" s="7" t="s">
        <v>282</v>
      </c>
      <c r="B97" s="17" t="str">
        <f aca="false">IF(J97+K97=0,"No card or LoTW",IF(J97=0,"Need card******",IF(K97=0,"******Need LoTW","")))</f>
        <v/>
      </c>
      <c r="C97" s="17" t="str">
        <f aca="false">IF(AND(E97=1,K97=0),"Field check card!",IF(AND(E97=0,K97=0),"",IF(AND(E97=1,K97&gt;0),"",IF(AND(E97=0,K97&gt;0),""))))</f>
        <v/>
      </c>
      <c r="D97" s="26" t="n">
        <f aca="false">IF('DXCC QSL Card Tracking'!D97&gt;0,1,0)</f>
        <v>0</v>
      </c>
      <c r="E97" s="26" t="n">
        <f aca="false">IF('DXCC QSL Card Tracking'!E97&gt;0,1,0)</f>
        <v>1</v>
      </c>
      <c r="F97" s="26" t="n">
        <f aca="false">IF('DXCC LoTW Tracking by Mode'!B97&gt;0,1,0)</f>
        <v>1</v>
      </c>
      <c r="G97" s="26" t="n">
        <f aca="false">IF('DXCC LoTW Tracking by Mode'!C97&gt;0,1,0)</f>
        <v>1</v>
      </c>
      <c r="H97" s="26" t="n">
        <f aca="false">IF('DXCC LoTW Tracking by Mode'!D97&gt;0,1,0)</f>
        <v>1</v>
      </c>
      <c r="I97" s="26" t="n">
        <f aca="false">IF('DXCC LoTW Tracking by Mode'!E97&gt;0,1,0)</f>
        <v>1</v>
      </c>
      <c r="J97" s="26" t="n">
        <f aca="false">D97+E97</f>
        <v>1</v>
      </c>
      <c r="K97" s="26" t="n">
        <f aca="false">(F97+G97+H97+I97)</f>
        <v>4</v>
      </c>
      <c r="L97" s="14"/>
      <c r="M97" s="21"/>
    </row>
    <row r="98" customFormat="false" ht="12.8" hidden="false" customHeight="false" outlineLevel="0" collapsed="false">
      <c r="A98" s="7" t="s">
        <v>285</v>
      </c>
      <c r="B98" s="17" t="str">
        <f aca="false">IF(J98+K98=0,"No card or LoTW",IF(J98=0,"Need card******",IF(K98=0,"******Need LoTW","")))</f>
        <v/>
      </c>
      <c r="C98" s="17" t="str">
        <f aca="false">IF(AND(E98=1,K98=0),"Field check card!",IF(AND(E98=0,K98=0),"",IF(AND(E98=1,K98&gt;0),"",IF(AND(E98=0,K98&gt;0),""))))</f>
        <v/>
      </c>
      <c r="D98" s="26" t="n">
        <f aca="false">IF('DXCC QSL Card Tracking'!D98&gt;0,1,0)</f>
        <v>0</v>
      </c>
      <c r="E98" s="26" t="n">
        <f aca="false">IF('DXCC QSL Card Tracking'!E98&gt;0,1,0)</f>
        <v>1</v>
      </c>
      <c r="F98" s="26" t="n">
        <f aca="false">IF('DXCC LoTW Tracking by Mode'!B98&gt;0,1,0)</f>
        <v>1</v>
      </c>
      <c r="G98" s="26" t="n">
        <f aca="false">IF('DXCC LoTW Tracking by Mode'!C98&gt;0,1,0)</f>
        <v>1</v>
      </c>
      <c r="H98" s="26" t="n">
        <f aca="false">IF('DXCC LoTW Tracking by Mode'!D98&gt;0,1,0)</f>
        <v>1</v>
      </c>
      <c r="I98" s="26" t="n">
        <f aca="false">IF('DXCC LoTW Tracking by Mode'!E98&gt;0,1,0)</f>
        <v>1</v>
      </c>
      <c r="J98" s="26" t="n">
        <f aca="false">D98+E98</f>
        <v>1</v>
      </c>
      <c r="K98" s="26" t="n">
        <f aca="false">(F98+G98+H98+I98)</f>
        <v>4</v>
      </c>
      <c r="L98" s="14"/>
      <c r="M98" s="21"/>
    </row>
    <row r="99" customFormat="false" ht="12.8" hidden="false" customHeight="false" outlineLevel="0" collapsed="false">
      <c r="A99" s="7" t="s">
        <v>288</v>
      </c>
      <c r="B99" s="17" t="str">
        <f aca="false">IF(J99+K99=0,"No card or LoTW",IF(J99=0,"Need card******",IF(K99=0,"******Need LoTW","")))</f>
        <v/>
      </c>
      <c r="C99" s="17" t="str">
        <f aca="false">IF(AND(E99=1,K99=0),"Field check card!",IF(AND(E99=0,K99=0),"",IF(AND(E99=1,K99&gt;0),"",IF(AND(E99=0,K99&gt;0),""))))</f>
        <v/>
      </c>
      <c r="D99" s="26" t="n">
        <f aca="false">IF('DXCC QSL Card Tracking'!D99&gt;0,1,0)</f>
        <v>0</v>
      </c>
      <c r="E99" s="26" t="n">
        <f aca="false">IF('DXCC QSL Card Tracking'!E99&gt;0,1,0)</f>
        <v>1</v>
      </c>
      <c r="F99" s="26" t="n">
        <f aca="false">IF('DXCC LoTW Tracking by Mode'!B99&gt;0,1,0)</f>
        <v>1</v>
      </c>
      <c r="G99" s="26" t="n">
        <f aca="false">IF('DXCC LoTW Tracking by Mode'!C99&gt;0,1,0)</f>
        <v>1</v>
      </c>
      <c r="H99" s="26" t="n">
        <f aca="false">IF('DXCC LoTW Tracking by Mode'!D99&gt;0,1,0)</f>
        <v>1</v>
      </c>
      <c r="I99" s="26" t="n">
        <f aca="false">IF('DXCC LoTW Tracking by Mode'!E99&gt;0,1,0)</f>
        <v>1</v>
      </c>
      <c r="J99" s="26" t="n">
        <f aca="false">D99+E99</f>
        <v>1</v>
      </c>
      <c r="K99" s="26" t="n">
        <f aca="false">(F99+G99+H99+I99)</f>
        <v>4</v>
      </c>
      <c r="L99" s="14"/>
      <c r="M99" s="21"/>
    </row>
    <row r="100" customFormat="false" ht="12.8" hidden="false" customHeight="false" outlineLevel="0" collapsed="false">
      <c r="A100" s="7" t="s">
        <v>290</v>
      </c>
      <c r="B100" s="17" t="s">
        <v>2433</v>
      </c>
      <c r="C100" s="17" t="str">
        <f aca="false">IF(AND(E100=1,K100=0),"Field check card!",IF(AND(E100=0,K100=0),"",IF(AND(E100=1,K100&gt;0),"",IF(AND(E100=0,K100&gt;0),""))))</f>
        <v/>
      </c>
      <c r="D100" s="26" t="n">
        <f aca="false">IF('DXCC QSL Card Tracking'!D100&gt;0,1,0)</f>
        <v>1</v>
      </c>
      <c r="E100" s="26" t="n">
        <f aca="false">IF('DXCC QSL Card Tracking'!E100&gt;0,1,0)</f>
        <v>0</v>
      </c>
      <c r="F100" s="26" t="n">
        <f aca="false">IF('DXCC LoTW Tracking by Mode'!B100&gt;0,1,0)</f>
        <v>1</v>
      </c>
      <c r="G100" s="26" t="n">
        <f aca="false">IF('DXCC LoTW Tracking by Mode'!C100&gt;0,1,0)</f>
        <v>0</v>
      </c>
      <c r="H100" s="26" t="n">
        <f aca="false">IF('DXCC LoTW Tracking by Mode'!D100&gt;0,1,0)</f>
        <v>0</v>
      </c>
      <c r="I100" s="26" t="n">
        <f aca="false">IF('DXCC LoTW Tracking by Mode'!E100&gt;0,1,0)</f>
        <v>0</v>
      </c>
      <c r="J100" s="26" t="n">
        <f aca="false">D100+E100</f>
        <v>1</v>
      </c>
      <c r="K100" s="26" t="n">
        <f aca="false">(F100+G100+H100+I100)</f>
        <v>1</v>
      </c>
      <c r="L100" s="14"/>
      <c r="M100" s="21"/>
    </row>
    <row r="101" customFormat="false" ht="12.8" hidden="false" customHeight="false" outlineLevel="0" collapsed="false">
      <c r="A101" s="7" t="s">
        <v>292</v>
      </c>
      <c r="B101" s="17" t="s">
        <v>2433</v>
      </c>
      <c r="C101" s="17" t="str">
        <f aca="false">IF(AND(E101=1,K101=0),"Field check card!",IF(AND(E101=0,K101=0),"",IF(AND(E101=1,K101&gt;0),"",IF(AND(E101=0,K101&gt;0),""))))</f>
        <v/>
      </c>
      <c r="D101" s="26" t="n">
        <f aca="false">IF('DXCC QSL Card Tracking'!D101&gt;0,1,0)</f>
        <v>0</v>
      </c>
      <c r="E101" s="26" t="n">
        <f aca="false">IF('DXCC QSL Card Tracking'!E101&gt;0,1,0)</f>
        <v>0</v>
      </c>
      <c r="F101" s="26" t="n">
        <f aca="false">IF('DXCC LoTW Tracking by Mode'!B101&gt;0,1,0)</f>
        <v>0</v>
      </c>
      <c r="G101" s="26" t="n">
        <f aca="false">IF('DXCC LoTW Tracking by Mode'!C101&gt;0,1,0)</f>
        <v>0</v>
      </c>
      <c r="H101" s="26" t="n">
        <f aca="false">IF('DXCC LoTW Tracking by Mode'!D101&gt;0,1,0)</f>
        <v>0</v>
      </c>
      <c r="I101" s="26" t="n">
        <f aca="false">IF('DXCC LoTW Tracking by Mode'!E101&gt;0,1,0)</f>
        <v>0</v>
      </c>
      <c r="J101" s="26" t="n">
        <f aca="false">D101+E101</f>
        <v>0</v>
      </c>
      <c r="K101" s="26" t="n">
        <f aca="false">(F101+G101+H101+I101)</f>
        <v>0</v>
      </c>
      <c r="L101" s="14"/>
      <c r="M101" s="21"/>
    </row>
    <row r="102" customFormat="false" ht="12.8" hidden="false" customHeight="false" outlineLevel="0" collapsed="false">
      <c r="A102" s="7" t="s">
        <v>294</v>
      </c>
      <c r="B102" s="17" t="str">
        <f aca="false">IF(J102+K102=0,"No card or LoTW",IF(J102=0,"Need card******",IF(K102=0,"******Need LoTW","")))</f>
        <v/>
      </c>
      <c r="C102" s="17" t="str">
        <f aca="false">IF(AND(E102=1,K102=0),"Field check card!",IF(AND(E102=0,K102=0),"",IF(AND(E102=1,K102&gt;0),"",IF(AND(E102=0,K102&gt;0),""))))</f>
        <v/>
      </c>
      <c r="D102" s="26" t="n">
        <f aca="false">IF('DXCC QSL Card Tracking'!D102&gt;0,1,0)</f>
        <v>0</v>
      </c>
      <c r="E102" s="26" t="n">
        <f aca="false">IF('DXCC QSL Card Tracking'!E102&gt;0,1,0)</f>
        <v>1</v>
      </c>
      <c r="F102" s="26" t="n">
        <f aca="false">IF('DXCC LoTW Tracking by Mode'!B102&gt;0,1,0)</f>
        <v>1</v>
      </c>
      <c r="G102" s="26" t="n">
        <f aca="false">IF('DXCC LoTW Tracking by Mode'!C102&gt;0,1,0)</f>
        <v>1</v>
      </c>
      <c r="H102" s="26" t="n">
        <f aca="false">IF('DXCC LoTW Tracking by Mode'!D102&gt;0,1,0)</f>
        <v>1</v>
      </c>
      <c r="I102" s="26" t="n">
        <f aca="false">IF('DXCC LoTW Tracking by Mode'!E102&gt;0,1,0)</f>
        <v>1</v>
      </c>
      <c r="J102" s="26" t="n">
        <f aca="false">D102+E102</f>
        <v>1</v>
      </c>
      <c r="K102" s="26" t="n">
        <f aca="false">(F102+G102+H102+I102)</f>
        <v>4</v>
      </c>
      <c r="L102" s="14"/>
      <c r="M102" s="21"/>
    </row>
    <row r="103" customFormat="false" ht="12.8" hidden="false" customHeight="false" outlineLevel="0" collapsed="false">
      <c r="A103" s="7" t="s">
        <v>297</v>
      </c>
      <c r="B103" s="17" t="str">
        <f aca="false">IF(J103+K103=0,"No card or LoTW",IF(J103=0,"Need card******",IF(K103=0,"******Need LoTW","")))</f>
        <v/>
      </c>
      <c r="C103" s="17" t="str">
        <f aca="false">IF(AND(E103=1,K103=0),"Field check card!",IF(AND(E103=0,K103=0),"",IF(AND(E103=1,K103&gt;0),"",IF(AND(E103=0,K103&gt;0),""))))</f>
        <v/>
      </c>
      <c r="D103" s="26" t="n">
        <f aca="false">IF('DXCC QSL Card Tracking'!D103&gt;0,1,0)</f>
        <v>1</v>
      </c>
      <c r="E103" s="26" t="n">
        <f aca="false">IF('DXCC QSL Card Tracking'!E103&gt;0,1,0)</f>
        <v>0</v>
      </c>
      <c r="F103" s="26" t="n">
        <f aca="false">IF('DXCC LoTW Tracking by Mode'!B103&gt;0,1,0)</f>
        <v>1</v>
      </c>
      <c r="G103" s="26" t="n">
        <f aca="false">IF('DXCC LoTW Tracking by Mode'!C103&gt;0,1,0)</f>
        <v>1</v>
      </c>
      <c r="H103" s="26" t="n">
        <f aca="false">IF('DXCC LoTW Tracking by Mode'!D103&gt;0,1,0)</f>
        <v>1</v>
      </c>
      <c r="I103" s="26" t="n">
        <f aca="false">IF('DXCC LoTW Tracking by Mode'!E103&gt;0,1,0)</f>
        <v>1</v>
      </c>
      <c r="J103" s="26" t="n">
        <f aca="false">D103+E103</f>
        <v>1</v>
      </c>
      <c r="K103" s="26" t="n">
        <f aca="false">(F103+G103+H103+I103)</f>
        <v>4</v>
      </c>
      <c r="L103" s="14"/>
      <c r="M103" s="21"/>
    </row>
    <row r="104" customFormat="false" ht="12.8" hidden="false" customHeight="false" outlineLevel="0" collapsed="false">
      <c r="A104" s="7" t="s">
        <v>300</v>
      </c>
      <c r="B104" s="17" t="str">
        <f aca="false">IF(J104+K104=0,"No card or LoTW",IF(J104=0,"Need card******",IF(K104=0,"******Need LoTW","")))</f>
        <v/>
      </c>
      <c r="C104" s="17" t="str">
        <f aca="false">IF(AND(E104=1,K104=0),"Field check card!",IF(AND(E104=0,K104=0),"",IF(AND(E104=1,K104&gt;0),"",IF(AND(E104=0,K104&gt;0),""))))</f>
        <v/>
      </c>
      <c r="D104" s="26" t="n">
        <f aca="false">IF('DXCC QSL Card Tracking'!D104&gt;0,1,0)</f>
        <v>0</v>
      </c>
      <c r="E104" s="26" t="n">
        <f aca="false">IF('DXCC QSL Card Tracking'!E104&gt;0,1,0)</f>
        <v>1</v>
      </c>
      <c r="F104" s="26" t="n">
        <f aca="false">IF('DXCC LoTW Tracking by Mode'!B104&gt;0,1,0)</f>
        <v>1</v>
      </c>
      <c r="G104" s="26" t="n">
        <f aca="false">IF('DXCC LoTW Tracking by Mode'!C104&gt;0,1,0)</f>
        <v>1</v>
      </c>
      <c r="H104" s="26" t="n">
        <f aca="false">IF('DXCC LoTW Tracking by Mode'!D104&gt;0,1,0)</f>
        <v>0</v>
      </c>
      <c r="I104" s="26" t="n">
        <f aca="false">IF('DXCC LoTW Tracking by Mode'!E104&gt;0,1,0)</f>
        <v>0</v>
      </c>
      <c r="J104" s="26" t="n">
        <f aca="false">D104+E104</f>
        <v>1</v>
      </c>
      <c r="K104" s="26" t="n">
        <f aca="false">(F104+G104+H104+I104)</f>
        <v>2</v>
      </c>
      <c r="L104" s="14"/>
      <c r="M104" s="21"/>
    </row>
    <row r="105" customFormat="false" ht="12.8" hidden="false" customHeight="false" outlineLevel="0" collapsed="false">
      <c r="A105" s="7" t="s">
        <v>302</v>
      </c>
      <c r="B105" s="17" t="s">
        <v>2433</v>
      </c>
      <c r="C105" s="17" t="str">
        <f aca="false">IF(AND(E105=1,K105=0),"Field check card!",IF(AND(E105=0,K105=0),"",IF(AND(E105=1,K105&gt;0),"",IF(AND(E105=0,K105&gt;0),""))))</f>
        <v/>
      </c>
      <c r="D105" s="26" t="n">
        <f aca="false">IF('DXCC QSL Card Tracking'!D105&gt;0,1,0)</f>
        <v>0</v>
      </c>
      <c r="E105" s="26" t="n">
        <f aca="false">IF('DXCC QSL Card Tracking'!E105&gt;0,1,0)</f>
        <v>0</v>
      </c>
      <c r="F105" s="26" t="n">
        <f aca="false">IF('DXCC LoTW Tracking by Mode'!B105&gt;0,1,0)</f>
        <v>0</v>
      </c>
      <c r="G105" s="26" t="n">
        <f aca="false">IF('DXCC LoTW Tracking by Mode'!C105&gt;0,1,0)</f>
        <v>0</v>
      </c>
      <c r="H105" s="26" t="n">
        <f aca="false">IF('DXCC LoTW Tracking by Mode'!D105&gt;0,1,0)</f>
        <v>0</v>
      </c>
      <c r="I105" s="26" t="n">
        <f aca="false">IF('DXCC LoTW Tracking by Mode'!E105&gt;0,1,0)</f>
        <v>0</v>
      </c>
      <c r="J105" s="26" t="n">
        <f aca="false">D105+E105</f>
        <v>0</v>
      </c>
      <c r="K105" s="26" t="n">
        <f aca="false">(F105+G105+H105+I105)</f>
        <v>0</v>
      </c>
      <c r="L105" s="14"/>
      <c r="M105" s="21"/>
    </row>
    <row r="106" customFormat="false" ht="12.8" hidden="false" customHeight="false" outlineLevel="0" collapsed="false">
      <c r="A106" s="7" t="s">
        <v>304</v>
      </c>
      <c r="B106" s="17" t="str">
        <f aca="false">IF(J106+K106=0,"No card or LoTW",IF(J106=0,"Need card******",IF(K106=0,"******Need LoTW","")))</f>
        <v/>
      </c>
      <c r="C106" s="17" t="str">
        <f aca="false">IF(AND(E106=1,K106=0),"Field check card!",IF(AND(E106=0,K106=0),"",IF(AND(E106=1,K106&gt;0),"",IF(AND(E106=0,K106&gt;0),""))))</f>
        <v/>
      </c>
      <c r="D106" s="26" t="n">
        <f aca="false">IF('DXCC QSL Card Tracking'!D106&gt;0,1,0)</f>
        <v>0</v>
      </c>
      <c r="E106" s="26" t="n">
        <f aca="false">IF('DXCC QSL Card Tracking'!E106&gt;0,1,0)</f>
        <v>1</v>
      </c>
      <c r="F106" s="26" t="n">
        <f aca="false">IF('DXCC LoTW Tracking by Mode'!B106&gt;0,1,0)</f>
        <v>1</v>
      </c>
      <c r="G106" s="26" t="n">
        <f aca="false">IF('DXCC LoTW Tracking by Mode'!C106&gt;0,1,0)</f>
        <v>1</v>
      </c>
      <c r="H106" s="26" t="n">
        <f aca="false">IF('DXCC LoTW Tracking by Mode'!D106&gt;0,1,0)</f>
        <v>1</v>
      </c>
      <c r="I106" s="26" t="n">
        <f aca="false">IF('DXCC LoTW Tracking by Mode'!E106&gt;0,1,0)</f>
        <v>0</v>
      </c>
      <c r="J106" s="26" t="n">
        <f aca="false">D106+E106</f>
        <v>1</v>
      </c>
      <c r="K106" s="26" t="n">
        <f aca="false">(F106+G106+H106+I106)</f>
        <v>3</v>
      </c>
      <c r="L106" s="14"/>
      <c r="M106" s="21"/>
    </row>
    <row r="107" customFormat="false" ht="12.8" hidden="false" customHeight="false" outlineLevel="0" collapsed="false">
      <c r="A107" s="7" t="s">
        <v>307</v>
      </c>
      <c r="B107" s="17" t="str">
        <f aca="false">IF(J107+K107=0,"No card or LoTW",IF(J107=0,"Need card******",IF(K107=0,"******Need LoTW","")))</f>
        <v/>
      </c>
      <c r="C107" s="17" t="str">
        <f aca="false">IF(AND(E107=1,K107=0),"Field check card!",IF(AND(E107=0,K107=0),"",IF(AND(E107=1,K107&gt;0),"",IF(AND(E107=0,K107&gt;0),""))))</f>
        <v/>
      </c>
      <c r="D107" s="26" t="n">
        <f aca="false">IF('DXCC QSL Card Tracking'!D107&gt;0,1,0)</f>
        <v>0</v>
      </c>
      <c r="E107" s="26" t="n">
        <f aca="false">IF('DXCC QSL Card Tracking'!E107&gt;0,1,0)</f>
        <v>1</v>
      </c>
      <c r="F107" s="26" t="n">
        <f aca="false">IF('DXCC LoTW Tracking by Mode'!B107&gt;0,1,0)</f>
        <v>1</v>
      </c>
      <c r="G107" s="26" t="n">
        <f aca="false">IF('DXCC LoTW Tracking by Mode'!C107&gt;0,1,0)</f>
        <v>1</v>
      </c>
      <c r="H107" s="26" t="n">
        <f aca="false">IF('DXCC LoTW Tracking by Mode'!D107&gt;0,1,0)</f>
        <v>1</v>
      </c>
      <c r="I107" s="26" t="n">
        <f aca="false">IF('DXCC LoTW Tracking by Mode'!E107&gt;0,1,0)</f>
        <v>0</v>
      </c>
      <c r="J107" s="26" t="n">
        <f aca="false">D107+E107</f>
        <v>1</v>
      </c>
      <c r="K107" s="26" t="n">
        <f aca="false">(F107+G107+H107+I107)</f>
        <v>3</v>
      </c>
      <c r="L107" s="14"/>
      <c r="M107" s="21"/>
    </row>
    <row r="108" customFormat="false" ht="12.8" hidden="false" customHeight="false" outlineLevel="0" collapsed="false">
      <c r="A108" s="7" t="s">
        <v>310</v>
      </c>
      <c r="B108" s="17" t="str">
        <f aca="false">IF(J108+K108=0,"No card or LoTW",IF(J108=0,"Need card******",IF(K108=0,"******Need LoTW","")))</f>
        <v/>
      </c>
      <c r="C108" s="17" t="str">
        <f aca="false">IF(AND(E108=1,K108=0),"Field check card!",IF(AND(E108=0,K108=0),"",IF(AND(E108=1,K108&gt;0),"",IF(AND(E108=0,K108&gt;0),""))))</f>
        <v/>
      </c>
      <c r="D108" s="26" t="n">
        <f aca="false">IF('DXCC QSL Card Tracking'!D108&gt;0,1,0)</f>
        <v>1</v>
      </c>
      <c r="E108" s="26" t="n">
        <f aca="false">IF('DXCC QSL Card Tracking'!E108&gt;0,1,0)</f>
        <v>0</v>
      </c>
      <c r="F108" s="26" t="n">
        <f aca="false">IF('DXCC LoTW Tracking by Mode'!B108&gt;0,1,0)</f>
        <v>1</v>
      </c>
      <c r="G108" s="26" t="n">
        <f aca="false">IF('DXCC LoTW Tracking by Mode'!C108&gt;0,1,0)</f>
        <v>1</v>
      </c>
      <c r="H108" s="26" t="n">
        <f aca="false">IF('DXCC LoTW Tracking by Mode'!D108&gt;0,1,0)</f>
        <v>1</v>
      </c>
      <c r="I108" s="26" t="n">
        <f aca="false">IF('DXCC LoTW Tracking by Mode'!E108&gt;0,1,0)</f>
        <v>1</v>
      </c>
      <c r="J108" s="26" t="n">
        <f aca="false">D108+E108</f>
        <v>1</v>
      </c>
      <c r="K108" s="26" t="n">
        <f aca="false">(F108+G108+H108+I108)</f>
        <v>4</v>
      </c>
      <c r="L108" s="14"/>
      <c r="M108" s="21"/>
    </row>
    <row r="109" customFormat="false" ht="12.8" hidden="false" customHeight="false" outlineLevel="0" collapsed="false">
      <c r="A109" s="7" t="s">
        <v>313</v>
      </c>
      <c r="B109" s="17" t="str">
        <f aca="false">IF(J109+K109=0,"No card or LoTW",IF(J109=0,"Need card******",IF(K109=0,"******Need LoTW","")))</f>
        <v/>
      </c>
      <c r="C109" s="17" t="str">
        <f aca="false">IF(AND(E109=1,K109=0),"Field check card!",IF(AND(E109=0,K109=0),"",IF(AND(E109=1,K109&gt;0),"",IF(AND(E109=0,K109&gt;0),""))))</f>
        <v/>
      </c>
      <c r="D109" s="26" t="n">
        <f aca="false">IF('DXCC QSL Card Tracking'!D109&gt;0,1,0)</f>
        <v>1</v>
      </c>
      <c r="E109" s="26" t="n">
        <f aca="false">IF('DXCC QSL Card Tracking'!E109&gt;0,1,0)</f>
        <v>0</v>
      </c>
      <c r="F109" s="26" t="n">
        <f aca="false">IF('DXCC LoTW Tracking by Mode'!B109&gt;0,1,0)</f>
        <v>1</v>
      </c>
      <c r="G109" s="26" t="n">
        <f aca="false">IF('DXCC LoTW Tracking by Mode'!C109&gt;0,1,0)</f>
        <v>1</v>
      </c>
      <c r="H109" s="26" t="n">
        <f aca="false">IF('DXCC LoTW Tracking by Mode'!D109&gt;0,1,0)</f>
        <v>1</v>
      </c>
      <c r="I109" s="26" t="n">
        <f aca="false">IF('DXCC LoTW Tracking by Mode'!E109&gt;0,1,0)</f>
        <v>1</v>
      </c>
      <c r="J109" s="26" t="n">
        <f aca="false">D109+E109</f>
        <v>1</v>
      </c>
      <c r="K109" s="26" t="n">
        <f aca="false">(F109+G109+H109+I109)</f>
        <v>4</v>
      </c>
      <c r="L109" s="14"/>
      <c r="M109" s="21"/>
    </row>
    <row r="110" customFormat="false" ht="12.8" hidden="false" customHeight="false" outlineLevel="0" collapsed="false">
      <c r="A110" s="7" t="s">
        <v>316</v>
      </c>
      <c r="B110" s="17" t="str">
        <f aca="false">IF(J110+K110=0,"No card or LoTW",IF(J110=0,"Need card******",IF(K110=0,"******Need LoTW","")))</f>
        <v>No card or LoTW</v>
      </c>
      <c r="C110" s="17" t="str">
        <f aca="false">IF(AND(E110=1,K110=0),"Field check card!",IF(AND(E110=0,K110=0),"",IF(AND(E110=1,K110&gt;0),"",IF(AND(E110=0,K110&gt;0),""))))</f>
        <v/>
      </c>
      <c r="D110" s="26" t="n">
        <f aca="false">IF('DXCC QSL Card Tracking'!D110&gt;0,1,0)</f>
        <v>0</v>
      </c>
      <c r="E110" s="26" t="n">
        <f aca="false">IF('DXCC QSL Card Tracking'!E110&gt;0,1,0)</f>
        <v>0</v>
      </c>
      <c r="F110" s="26" t="n">
        <f aca="false">IF('DXCC LoTW Tracking by Mode'!B110&gt;0,1,0)</f>
        <v>0</v>
      </c>
      <c r="G110" s="26" t="n">
        <f aca="false">IF('DXCC LoTW Tracking by Mode'!C110&gt;0,1,0)</f>
        <v>0</v>
      </c>
      <c r="H110" s="26" t="n">
        <f aca="false">IF('DXCC LoTW Tracking by Mode'!D110&gt;0,1,0)</f>
        <v>0</v>
      </c>
      <c r="I110" s="26" t="n">
        <f aca="false">IF('DXCC LoTW Tracking by Mode'!E110&gt;0,1,0)</f>
        <v>0</v>
      </c>
      <c r="J110" s="26" t="n">
        <f aca="false">D110+E110</f>
        <v>0</v>
      </c>
      <c r="K110" s="26" t="n">
        <f aca="false">(F110+G110+H110+I110)</f>
        <v>0</v>
      </c>
      <c r="L110" s="14"/>
      <c r="M110" s="21"/>
    </row>
    <row r="111" customFormat="false" ht="12.8" hidden="false" customHeight="false" outlineLevel="0" collapsed="false">
      <c r="A111" s="7" t="s">
        <v>318</v>
      </c>
      <c r="B111" s="17" t="str">
        <f aca="false">IF(J111+K111=0,"No card or LoTW",IF(J111=0,"Need card******",IF(K111=0,"******Need LoTW","")))</f>
        <v/>
      </c>
      <c r="C111" s="17" t="str">
        <f aca="false">IF(AND(E111=1,K111=0),"Field check card!",IF(AND(E111=0,K111=0),"",IF(AND(E111=1,K111&gt;0),"",IF(AND(E111=0,K111&gt;0),""))))</f>
        <v/>
      </c>
      <c r="D111" s="26" t="n">
        <f aca="false">IF('DXCC QSL Card Tracking'!D111&gt;0,1,0)</f>
        <v>0</v>
      </c>
      <c r="E111" s="26" t="n">
        <f aca="false">IF('DXCC QSL Card Tracking'!E111&gt;0,1,0)</f>
        <v>1</v>
      </c>
      <c r="F111" s="26" t="n">
        <f aca="false">IF('DXCC LoTW Tracking by Mode'!B111&gt;0,1,0)</f>
        <v>1</v>
      </c>
      <c r="G111" s="26" t="n">
        <f aca="false">IF('DXCC LoTW Tracking by Mode'!C111&gt;0,1,0)</f>
        <v>1</v>
      </c>
      <c r="H111" s="26" t="n">
        <f aca="false">IF('DXCC LoTW Tracking by Mode'!D111&gt;0,1,0)</f>
        <v>1</v>
      </c>
      <c r="I111" s="26" t="n">
        <f aca="false">IF('DXCC LoTW Tracking by Mode'!E111&gt;0,1,0)</f>
        <v>1</v>
      </c>
      <c r="J111" s="26" t="n">
        <f aca="false">D111+E111</f>
        <v>1</v>
      </c>
      <c r="K111" s="26" t="n">
        <f aca="false">(F111+G111+H111+I111)</f>
        <v>4</v>
      </c>
      <c r="L111" s="14"/>
      <c r="M111" s="21"/>
    </row>
    <row r="112" customFormat="false" ht="12.8" hidden="false" customHeight="false" outlineLevel="0" collapsed="false">
      <c r="A112" s="7" t="s">
        <v>321</v>
      </c>
      <c r="B112" s="17" t="str">
        <f aca="false">IF(J112+K112=0,"No card or LoTW",IF(J112=0,"Need card******",IF(K112=0,"******Need LoTW","")))</f>
        <v/>
      </c>
      <c r="C112" s="17" t="str">
        <f aca="false">IF(AND(E112=1,K112=0),"Field check card!",IF(AND(E112=0,K112=0),"",IF(AND(E112=1,K112&gt;0),"",IF(AND(E112=0,K112&gt;0),""))))</f>
        <v/>
      </c>
      <c r="D112" s="26" t="n">
        <f aca="false">IF('DXCC QSL Card Tracking'!D112&gt;0,1,0)</f>
        <v>0</v>
      </c>
      <c r="E112" s="26" t="n">
        <f aca="false">IF('DXCC QSL Card Tracking'!E112&gt;0,1,0)</f>
        <v>1</v>
      </c>
      <c r="F112" s="26" t="n">
        <f aca="false">IF('DXCC LoTW Tracking by Mode'!B112&gt;0,1,0)</f>
        <v>1</v>
      </c>
      <c r="G112" s="26" t="n">
        <f aca="false">IF('DXCC LoTW Tracking by Mode'!C112&gt;0,1,0)</f>
        <v>1</v>
      </c>
      <c r="H112" s="26" t="n">
        <f aca="false">IF('DXCC LoTW Tracking by Mode'!D112&gt;0,1,0)</f>
        <v>0</v>
      </c>
      <c r="I112" s="26" t="n">
        <f aca="false">IF('DXCC LoTW Tracking by Mode'!E112&gt;0,1,0)</f>
        <v>1</v>
      </c>
      <c r="J112" s="26" t="n">
        <f aca="false">D112+E112</f>
        <v>1</v>
      </c>
      <c r="K112" s="26" t="n">
        <f aca="false">(F112+G112+H112+I112)</f>
        <v>3</v>
      </c>
      <c r="L112" s="14"/>
      <c r="M112" s="21"/>
    </row>
    <row r="113" customFormat="false" ht="12.8" hidden="false" customHeight="false" outlineLevel="0" collapsed="false">
      <c r="A113" s="7" t="s">
        <v>324</v>
      </c>
      <c r="B113" s="17" t="str">
        <f aca="false">IF(J113+K113=0,"No card or LoTW",IF(J113=0,"Need card******",IF(K113=0,"******Need LoTW","")))</f>
        <v/>
      </c>
      <c r="C113" s="17" t="str">
        <f aca="false">IF(AND(E113=1,K113=0),"Field check card!",IF(AND(E113=0,K113=0),"",IF(AND(E113=1,K113&gt;0),"",IF(AND(E113=0,K113&gt;0),""))))</f>
        <v/>
      </c>
      <c r="D113" s="26" t="n">
        <f aca="false">IF('DXCC QSL Card Tracking'!D113&gt;0,1,0)</f>
        <v>1</v>
      </c>
      <c r="E113" s="26" t="n">
        <f aca="false">IF('DXCC QSL Card Tracking'!E113&gt;0,1,0)</f>
        <v>0</v>
      </c>
      <c r="F113" s="26" t="n">
        <f aca="false">IF('DXCC LoTW Tracking by Mode'!B113&gt;0,1,0)</f>
        <v>1</v>
      </c>
      <c r="G113" s="26" t="n">
        <f aca="false">IF('DXCC LoTW Tracking by Mode'!C113&gt;0,1,0)</f>
        <v>1</v>
      </c>
      <c r="H113" s="26" t="n">
        <f aca="false">IF('DXCC LoTW Tracking by Mode'!D113&gt;0,1,0)</f>
        <v>1</v>
      </c>
      <c r="I113" s="26" t="n">
        <f aca="false">IF('DXCC LoTW Tracking by Mode'!E113&gt;0,1,0)</f>
        <v>1</v>
      </c>
      <c r="J113" s="26" t="n">
        <f aca="false">D113+E113</f>
        <v>1</v>
      </c>
      <c r="K113" s="26" t="n">
        <f aca="false">(F113+G113+H113+I113)</f>
        <v>4</v>
      </c>
      <c r="L113" s="14"/>
      <c r="M113" s="21"/>
    </row>
    <row r="114" customFormat="false" ht="12.8" hidden="false" customHeight="false" outlineLevel="0" collapsed="false">
      <c r="A114" s="7" t="s">
        <v>327</v>
      </c>
      <c r="B114" s="17" t="str">
        <f aca="false">IF(J114+K114=0,"No card or LoTW",IF(J114=0,"Need card******",IF(K114=0,"******Need LoTW","")))</f>
        <v/>
      </c>
      <c r="C114" s="17" t="str">
        <f aca="false">IF(AND(E114=1,K114=0),"Field check card!",IF(AND(E114=0,K114=0),"",IF(AND(E114=1,K114&gt;0),"",IF(AND(E114=0,K114&gt;0),""))))</f>
        <v/>
      </c>
      <c r="D114" s="26" t="n">
        <f aca="false">IF('DXCC QSL Card Tracking'!D114&gt;0,1,0)</f>
        <v>0</v>
      </c>
      <c r="E114" s="26" t="n">
        <f aca="false">IF('DXCC QSL Card Tracking'!E114&gt;0,1,0)</f>
        <v>1</v>
      </c>
      <c r="F114" s="26" t="n">
        <f aca="false">IF('DXCC LoTW Tracking by Mode'!B114&gt;0,1,0)</f>
        <v>1</v>
      </c>
      <c r="G114" s="26" t="n">
        <f aca="false">IF('DXCC LoTW Tracking by Mode'!C114&gt;0,1,0)</f>
        <v>1</v>
      </c>
      <c r="H114" s="26" t="n">
        <f aca="false">IF('DXCC LoTW Tracking by Mode'!D114&gt;0,1,0)</f>
        <v>1</v>
      </c>
      <c r="I114" s="26" t="n">
        <f aca="false">IF('DXCC LoTW Tracking by Mode'!E114&gt;0,1,0)</f>
        <v>1</v>
      </c>
      <c r="J114" s="26" t="n">
        <f aca="false">D114+E114</f>
        <v>1</v>
      </c>
      <c r="K114" s="26" t="n">
        <f aca="false">(F114+G114+H114+I114)</f>
        <v>4</v>
      </c>
      <c r="L114" s="14"/>
      <c r="M114" s="21"/>
    </row>
    <row r="115" customFormat="false" ht="12.8" hidden="false" customHeight="false" outlineLevel="0" collapsed="false">
      <c r="A115" s="7" t="s">
        <v>330</v>
      </c>
      <c r="B115" s="17" t="str">
        <f aca="false">IF(J115+K115=0,"No card or LoTW",IF(J115=0,"Need card******",IF(K115=0,"******Need LoTW","")))</f>
        <v/>
      </c>
      <c r="C115" s="17" t="str">
        <f aca="false">IF(AND(E115=1,K115=0),"Field check card!",IF(AND(E115=0,K115=0),"",IF(AND(E115=1,K115&gt;0),"",IF(AND(E115=0,K115&gt;0),""))))</f>
        <v/>
      </c>
      <c r="D115" s="26" t="n">
        <f aca="false">IF('DXCC QSL Card Tracking'!D115&gt;0,1,0)</f>
        <v>1</v>
      </c>
      <c r="E115" s="26" t="n">
        <f aca="false">IF('DXCC QSL Card Tracking'!E115&gt;0,1,0)</f>
        <v>0</v>
      </c>
      <c r="F115" s="26" t="n">
        <f aca="false">IF('DXCC LoTW Tracking by Mode'!B115&gt;0,1,0)</f>
        <v>1</v>
      </c>
      <c r="G115" s="26" t="n">
        <f aca="false">IF('DXCC LoTW Tracking by Mode'!C115&gt;0,1,0)</f>
        <v>1</v>
      </c>
      <c r="H115" s="26" t="n">
        <f aca="false">IF('DXCC LoTW Tracking by Mode'!D115&gt;0,1,0)</f>
        <v>1</v>
      </c>
      <c r="I115" s="26" t="n">
        <f aca="false">IF('DXCC LoTW Tracking by Mode'!E115&gt;0,1,0)</f>
        <v>1</v>
      </c>
      <c r="J115" s="26" t="n">
        <f aca="false">D115+E115</f>
        <v>1</v>
      </c>
      <c r="K115" s="26" t="n">
        <f aca="false">(F115+G115+H115+I115)</f>
        <v>4</v>
      </c>
      <c r="L115" s="14"/>
      <c r="M115" s="21"/>
    </row>
    <row r="116" customFormat="false" ht="12.8" hidden="false" customHeight="false" outlineLevel="0" collapsed="false">
      <c r="A116" s="7" t="s">
        <v>333</v>
      </c>
      <c r="B116" s="17" t="str">
        <f aca="false">IF(J116+K116=0,"No card or LoTW",IF(J116=0,"Need card******",IF(K116=0,"******Need LoTW","")))</f>
        <v/>
      </c>
      <c r="C116" s="17" t="str">
        <f aca="false">IF(AND(E116=1,K116=0),"Field check card!",IF(AND(E116=0,K116=0),"",IF(AND(E116=1,K116&gt;0),"",IF(AND(E116=0,K116&gt;0),""))))</f>
        <v/>
      </c>
      <c r="D116" s="26" t="n">
        <f aca="false">IF('DXCC QSL Card Tracking'!D116&gt;0,1,0)</f>
        <v>0</v>
      </c>
      <c r="E116" s="26" t="n">
        <f aca="false">IF('DXCC QSL Card Tracking'!E116&gt;0,1,0)</f>
        <v>1</v>
      </c>
      <c r="F116" s="26" t="n">
        <f aca="false">IF('DXCC LoTW Tracking by Mode'!B116&gt;0,1,0)</f>
        <v>1</v>
      </c>
      <c r="G116" s="26" t="n">
        <f aca="false">IF('DXCC LoTW Tracking by Mode'!C116&gt;0,1,0)</f>
        <v>1</v>
      </c>
      <c r="H116" s="26" t="n">
        <f aca="false">IF('DXCC LoTW Tracking by Mode'!D116&gt;0,1,0)</f>
        <v>1</v>
      </c>
      <c r="I116" s="26" t="n">
        <f aca="false">IF('DXCC LoTW Tracking by Mode'!E116&gt;0,1,0)</f>
        <v>0</v>
      </c>
      <c r="J116" s="26" t="n">
        <f aca="false">D116+E116</f>
        <v>1</v>
      </c>
      <c r="K116" s="26" t="n">
        <f aca="false">(F116+G116+H116+I116)</f>
        <v>3</v>
      </c>
      <c r="L116" s="14"/>
      <c r="M116" s="21"/>
    </row>
    <row r="117" customFormat="false" ht="12.8" hidden="false" customHeight="false" outlineLevel="0" collapsed="false">
      <c r="A117" s="7" t="s">
        <v>336</v>
      </c>
      <c r="B117" s="17" t="str">
        <f aca="false">IF(J117+K117=0,"No card or LoTW",IF(J117=0,"Need card******",IF(K117=0,"******Need LoTW","")))</f>
        <v/>
      </c>
      <c r="C117" s="17" t="str">
        <f aca="false">IF(AND(E117=1,K117=0),"Field check card!",IF(AND(E117=0,K117=0),"",IF(AND(E117=1,K117&gt;0),"",IF(AND(E117=0,K117&gt;0),""))))</f>
        <v/>
      </c>
      <c r="D117" s="26" t="n">
        <f aca="false">IF('DXCC QSL Card Tracking'!D117&gt;0,1,0)</f>
        <v>1</v>
      </c>
      <c r="E117" s="26" t="n">
        <f aca="false">IF('DXCC QSL Card Tracking'!E117&gt;0,1,0)</f>
        <v>0</v>
      </c>
      <c r="F117" s="26" t="n">
        <f aca="false">IF('DXCC LoTW Tracking by Mode'!B117&gt;0,1,0)</f>
        <v>1</v>
      </c>
      <c r="G117" s="26" t="n">
        <f aca="false">IF('DXCC LoTW Tracking by Mode'!C117&gt;0,1,0)</f>
        <v>1</v>
      </c>
      <c r="H117" s="26" t="n">
        <f aca="false">IF('DXCC LoTW Tracking by Mode'!D117&gt;0,1,0)</f>
        <v>1</v>
      </c>
      <c r="I117" s="26" t="n">
        <f aca="false">IF('DXCC LoTW Tracking by Mode'!E117&gt;0,1,0)</f>
        <v>1</v>
      </c>
      <c r="J117" s="26" t="n">
        <f aca="false">D117+E117</f>
        <v>1</v>
      </c>
      <c r="K117" s="26" t="n">
        <f aca="false">(F117+G117+H117+I117)</f>
        <v>4</v>
      </c>
      <c r="L117" s="14"/>
      <c r="M117" s="21"/>
    </row>
    <row r="118" customFormat="false" ht="12.8" hidden="false" customHeight="false" outlineLevel="0" collapsed="false">
      <c r="A118" s="7" t="s">
        <v>339</v>
      </c>
      <c r="B118" s="17" t="str">
        <f aca="false">IF(J118+K118=0,"No card or LoTW",IF(J118=0,"Need card******",IF(K118=0,"******Need LoTW","")))</f>
        <v/>
      </c>
      <c r="C118" s="17" t="str">
        <f aca="false">IF(AND(E118=1,K118=0),"Field check card!",IF(AND(E118=0,K118=0),"",IF(AND(E118=1,K118&gt;0),"",IF(AND(E118=0,K118&gt;0),""))))</f>
        <v/>
      </c>
      <c r="D118" s="26" t="n">
        <f aca="false">IF('DXCC QSL Card Tracking'!D118&gt;0,1,0)</f>
        <v>1</v>
      </c>
      <c r="E118" s="26" t="n">
        <f aca="false">IF('DXCC QSL Card Tracking'!E118&gt;0,1,0)</f>
        <v>0</v>
      </c>
      <c r="F118" s="26" t="n">
        <f aca="false">IF('DXCC LoTW Tracking by Mode'!B118&gt;0,1,0)</f>
        <v>1</v>
      </c>
      <c r="G118" s="26" t="n">
        <f aca="false">IF('DXCC LoTW Tracking by Mode'!C118&gt;0,1,0)</f>
        <v>1</v>
      </c>
      <c r="H118" s="26" t="n">
        <f aca="false">IF('DXCC LoTW Tracking by Mode'!D118&gt;0,1,0)</f>
        <v>1</v>
      </c>
      <c r="I118" s="26" t="n">
        <f aca="false">IF('DXCC LoTW Tracking by Mode'!E118&gt;0,1,0)</f>
        <v>1</v>
      </c>
      <c r="J118" s="26" t="n">
        <f aca="false">D118+E118</f>
        <v>1</v>
      </c>
      <c r="K118" s="26" t="n">
        <f aca="false">(F118+G118+H118+I118)</f>
        <v>4</v>
      </c>
      <c r="L118" s="14"/>
      <c r="M118" s="21"/>
    </row>
    <row r="119" customFormat="false" ht="12.8" hidden="false" customHeight="false" outlineLevel="0" collapsed="false">
      <c r="A119" s="7" t="s">
        <v>342</v>
      </c>
      <c r="B119" s="17" t="str">
        <f aca="false">IF(J119+K119=0,"No card or LoTW",IF(J119=0,"Need card******",IF(K119=0,"******Need LoTW","")))</f>
        <v/>
      </c>
      <c r="C119" s="17" t="str">
        <f aca="false">IF(AND(E119=1,K119=0),"Field check card!",IF(AND(E119=0,K119=0),"",IF(AND(E119=1,K119&gt;0),"",IF(AND(E119=0,K119&gt;0),""))))</f>
        <v/>
      </c>
      <c r="D119" s="26" t="n">
        <f aca="false">IF('DXCC QSL Card Tracking'!D119&gt;0,1,0)</f>
        <v>0</v>
      </c>
      <c r="E119" s="26" t="n">
        <f aca="false">IF('DXCC QSL Card Tracking'!E119&gt;0,1,0)</f>
        <v>1</v>
      </c>
      <c r="F119" s="26" t="n">
        <f aca="false">IF('DXCC LoTW Tracking by Mode'!B119&gt;0,1,0)</f>
        <v>1</v>
      </c>
      <c r="G119" s="26" t="n">
        <f aca="false">IF('DXCC LoTW Tracking by Mode'!C119&gt;0,1,0)</f>
        <v>1</v>
      </c>
      <c r="H119" s="26" t="n">
        <f aca="false">IF('DXCC LoTW Tracking by Mode'!D119&gt;0,1,0)</f>
        <v>0</v>
      </c>
      <c r="I119" s="26" t="n">
        <f aca="false">IF('DXCC LoTW Tracking by Mode'!E119&gt;0,1,0)</f>
        <v>1</v>
      </c>
      <c r="J119" s="26" t="n">
        <f aca="false">D119+E119</f>
        <v>1</v>
      </c>
      <c r="K119" s="26" t="n">
        <f aca="false">(F119+G119+H119+I119)</f>
        <v>3</v>
      </c>
      <c r="L119" s="14"/>
      <c r="M119" s="21"/>
    </row>
    <row r="120" customFormat="false" ht="12.8" hidden="false" customHeight="false" outlineLevel="0" collapsed="false">
      <c r="A120" s="7" t="s">
        <v>345</v>
      </c>
      <c r="B120" s="17" t="str">
        <f aca="false">IF(J120+K120=0,"No card or LoTW",IF(J120=0,"Need card******",IF(K120=0,"******Need LoTW","")))</f>
        <v/>
      </c>
      <c r="C120" s="17" t="str">
        <f aca="false">IF(AND(E120=1,K120=0),"Field check card!",IF(AND(E120=0,K120=0),"",IF(AND(E120=1,K120&gt;0),"",IF(AND(E120=0,K120&gt;0),""))))</f>
        <v/>
      </c>
      <c r="D120" s="26" t="n">
        <f aca="false">IF('DXCC QSL Card Tracking'!D120&gt;0,1,0)</f>
        <v>0</v>
      </c>
      <c r="E120" s="26" t="n">
        <f aca="false">IF('DXCC QSL Card Tracking'!E120&gt;0,1,0)</f>
        <v>1</v>
      </c>
      <c r="F120" s="26" t="n">
        <f aca="false">IF('DXCC LoTW Tracking by Mode'!B120&gt;0,1,0)</f>
        <v>1</v>
      </c>
      <c r="G120" s="26" t="n">
        <f aca="false">IF('DXCC LoTW Tracking by Mode'!C120&gt;0,1,0)</f>
        <v>1</v>
      </c>
      <c r="H120" s="26" t="n">
        <f aca="false">IF('DXCC LoTW Tracking by Mode'!D120&gt;0,1,0)</f>
        <v>1</v>
      </c>
      <c r="I120" s="26" t="n">
        <f aca="false">IF('DXCC LoTW Tracking by Mode'!E120&gt;0,1,0)</f>
        <v>1</v>
      </c>
      <c r="J120" s="26" t="n">
        <f aca="false">D120+E120</f>
        <v>1</v>
      </c>
      <c r="K120" s="26" t="n">
        <f aca="false">(F120+G120+H120+I120)</f>
        <v>4</v>
      </c>
      <c r="L120" s="14"/>
      <c r="M120" s="21"/>
    </row>
    <row r="121" customFormat="false" ht="12.8" hidden="false" customHeight="false" outlineLevel="0" collapsed="false">
      <c r="A121" s="7" t="s">
        <v>348</v>
      </c>
      <c r="B121" s="17" t="str">
        <f aca="false">IF(J121+K121=0,"No card or LoTW",IF(J121=0,"Need card******",IF(K121=0,"******Need LoTW","")))</f>
        <v/>
      </c>
      <c r="C121" s="17" t="str">
        <f aca="false">IF(AND(E121=1,K121=0),"Field check card!",IF(AND(E121=0,K121=0),"",IF(AND(E121=1,K121&gt;0),"",IF(AND(E121=0,K121&gt;0),""))))</f>
        <v/>
      </c>
      <c r="D121" s="26" t="n">
        <f aca="false">IF('DXCC QSL Card Tracking'!D121&gt;0,1,0)</f>
        <v>0</v>
      </c>
      <c r="E121" s="26" t="n">
        <f aca="false">IF('DXCC QSL Card Tracking'!E121&gt;0,1,0)</f>
        <v>1</v>
      </c>
      <c r="F121" s="26" t="n">
        <f aca="false">IF('DXCC LoTW Tracking by Mode'!B121&gt;0,1,0)</f>
        <v>1</v>
      </c>
      <c r="G121" s="26" t="n">
        <f aca="false">IF('DXCC LoTW Tracking by Mode'!C121&gt;0,1,0)</f>
        <v>1</v>
      </c>
      <c r="H121" s="26" t="n">
        <f aca="false">IF('DXCC LoTW Tracking by Mode'!D121&gt;0,1,0)</f>
        <v>1</v>
      </c>
      <c r="I121" s="26" t="n">
        <f aca="false">IF('DXCC LoTW Tracking by Mode'!E121&gt;0,1,0)</f>
        <v>1</v>
      </c>
      <c r="J121" s="26" t="n">
        <f aca="false">D121+E121</f>
        <v>1</v>
      </c>
      <c r="K121" s="26" t="n">
        <f aca="false">(F121+G121+H121+I121)</f>
        <v>4</v>
      </c>
      <c r="L121" s="14"/>
      <c r="M121" s="21"/>
    </row>
    <row r="122" customFormat="false" ht="12.8" hidden="false" customHeight="false" outlineLevel="0" collapsed="false">
      <c r="A122" s="7" t="s">
        <v>351</v>
      </c>
      <c r="B122" s="17" t="str">
        <f aca="false">IF(J122+K122=0,"No card or LoTW",IF(J122=0,"Need card******",IF(K122=0,"******Need LoTW","")))</f>
        <v/>
      </c>
      <c r="C122" s="17" t="str">
        <f aca="false">IF(AND(E122=1,K122=0),"Field check card!",IF(AND(E122=0,K122=0),"",IF(AND(E122=1,K122&gt;0),"",IF(AND(E122=0,K122&gt;0),""))))</f>
        <v/>
      </c>
      <c r="D122" s="26" t="n">
        <f aca="false">IF('DXCC QSL Card Tracking'!D122&gt;0,1,0)</f>
        <v>0</v>
      </c>
      <c r="E122" s="26" t="n">
        <f aca="false">IF('DXCC QSL Card Tracking'!E122&gt;0,1,0)</f>
        <v>1</v>
      </c>
      <c r="F122" s="26" t="n">
        <f aca="false">IF('DXCC LoTW Tracking by Mode'!B122&gt;0,1,0)</f>
        <v>1</v>
      </c>
      <c r="G122" s="26" t="n">
        <f aca="false">IF('DXCC LoTW Tracking by Mode'!C122&gt;0,1,0)</f>
        <v>1</v>
      </c>
      <c r="H122" s="26" t="n">
        <f aca="false">IF('DXCC LoTW Tracking by Mode'!D122&gt;0,1,0)</f>
        <v>1</v>
      </c>
      <c r="I122" s="26" t="n">
        <f aca="false">IF('DXCC LoTW Tracking by Mode'!E122&gt;0,1,0)</f>
        <v>1</v>
      </c>
      <c r="J122" s="26" t="n">
        <f aca="false">D122+E122</f>
        <v>1</v>
      </c>
      <c r="K122" s="26" t="n">
        <f aca="false">(F122+G122+H122+I122)</f>
        <v>4</v>
      </c>
      <c r="L122" s="14"/>
      <c r="M122" s="21"/>
    </row>
    <row r="123" customFormat="false" ht="12.8" hidden="false" customHeight="false" outlineLevel="0" collapsed="false">
      <c r="A123" s="7" t="s">
        <v>354</v>
      </c>
      <c r="B123" s="17" t="str">
        <f aca="false">IF(J123+K123=0,"No card or LoTW",IF(J123=0,"Need card******",IF(K123=0,"******Need LoTW","")))</f>
        <v/>
      </c>
      <c r="C123" s="17" t="str">
        <f aca="false">IF(AND(E123=1,K123=0),"Field check card!",IF(AND(E123=0,K123=0),"",IF(AND(E123=1,K123&gt;0),"",IF(AND(E123=0,K123&gt;0),""))))</f>
        <v/>
      </c>
      <c r="D123" s="26" t="n">
        <f aca="false">IF('DXCC QSL Card Tracking'!D123&gt;0,1,0)</f>
        <v>1</v>
      </c>
      <c r="E123" s="26" t="n">
        <f aca="false">IF('DXCC QSL Card Tracking'!E123&gt;0,1,0)</f>
        <v>0</v>
      </c>
      <c r="F123" s="26" t="n">
        <f aca="false">IF('DXCC LoTW Tracking by Mode'!B123&gt;0,1,0)</f>
        <v>1</v>
      </c>
      <c r="G123" s="26" t="n">
        <f aca="false">IF('DXCC LoTW Tracking by Mode'!C123&gt;0,1,0)</f>
        <v>1</v>
      </c>
      <c r="H123" s="26" t="n">
        <f aca="false">IF('DXCC LoTW Tracking by Mode'!D123&gt;0,1,0)</f>
        <v>1</v>
      </c>
      <c r="I123" s="26" t="n">
        <f aca="false">IF('DXCC LoTW Tracking by Mode'!E123&gt;0,1,0)</f>
        <v>1</v>
      </c>
      <c r="J123" s="26" t="n">
        <f aca="false">D123+E123</f>
        <v>1</v>
      </c>
      <c r="K123" s="26" t="n">
        <f aca="false">(F123+G123+H123+I123)</f>
        <v>4</v>
      </c>
      <c r="L123" s="14"/>
      <c r="M123" s="21"/>
    </row>
    <row r="124" customFormat="false" ht="12.8" hidden="false" customHeight="false" outlineLevel="0" collapsed="false">
      <c r="A124" s="7" t="s">
        <v>357</v>
      </c>
      <c r="B124" s="17" t="str">
        <f aca="false">IF(J124+K124=0,"No card or LoTW",IF(J124=0,"Need card******",IF(K124=0,"******Need LoTW","")))</f>
        <v/>
      </c>
      <c r="C124" s="17" t="str">
        <f aca="false">IF(AND(E124=1,K124=0),"Field check card!",IF(AND(E124=0,K124=0),"",IF(AND(E124=1,K124&gt;0),"",IF(AND(E124=0,K124&gt;0),""))))</f>
        <v/>
      </c>
      <c r="D124" s="26" t="n">
        <f aca="false">IF('DXCC QSL Card Tracking'!D124&gt;0,1,0)</f>
        <v>0</v>
      </c>
      <c r="E124" s="26" t="n">
        <f aca="false">IF('DXCC QSL Card Tracking'!E124&gt;0,1,0)</f>
        <v>1</v>
      </c>
      <c r="F124" s="26" t="n">
        <f aca="false">IF('DXCC LoTW Tracking by Mode'!B124&gt;0,1,0)</f>
        <v>1</v>
      </c>
      <c r="G124" s="26" t="n">
        <f aca="false">IF('DXCC LoTW Tracking by Mode'!C124&gt;0,1,0)</f>
        <v>0</v>
      </c>
      <c r="H124" s="26" t="n">
        <f aca="false">IF('DXCC LoTW Tracking by Mode'!D124&gt;0,1,0)</f>
        <v>1</v>
      </c>
      <c r="I124" s="26" t="n">
        <f aca="false">IF('DXCC LoTW Tracking by Mode'!E124&gt;0,1,0)</f>
        <v>1</v>
      </c>
      <c r="J124" s="26" t="n">
        <f aca="false">D124+E124</f>
        <v>1</v>
      </c>
      <c r="K124" s="26" t="n">
        <f aca="false">(F124+G124+H124+I124)</f>
        <v>3</v>
      </c>
      <c r="L124" s="14"/>
      <c r="M124" s="21"/>
    </row>
    <row r="125" customFormat="false" ht="12.8" hidden="false" customHeight="false" outlineLevel="0" collapsed="false">
      <c r="A125" s="7" t="s">
        <v>360</v>
      </c>
      <c r="B125" s="17" t="str">
        <f aca="false">IF(J125+K125=0,"No card or LoTW",IF(J125=0,"Need card******",IF(K125=0,"******Need LoTW","")))</f>
        <v/>
      </c>
      <c r="C125" s="17" t="str">
        <f aca="false">IF(AND(E125=1,K125=0),"Field check card!",IF(AND(E125=0,K125=0),"",IF(AND(E125=1,K125&gt;0),"",IF(AND(E125=0,K125&gt;0),""))))</f>
        <v/>
      </c>
      <c r="D125" s="26" t="n">
        <f aca="false">IF('DXCC QSL Card Tracking'!D125&gt;0,1,0)</f>
        <v>1</v>
      </c>
      <c r="E125" s="26" t="n">
        <f aca="false">IF('DXCC QSL Card Tracking'!E125&gt;0,1,0)</f>
        <v>0</v>
      </c>
      <c r="F125" s="26" t="n">
        <f aca="false">IF('DXCC LoTW Tracking by Mode'!B125&gt;0,1,0)</f>
        <v>1</v>
      </c>
      <c r="G125" s="26" t="n">
        <f aca="false">IF('DXCC LoTW Tracking by Mode'!C125&gt;0,1,0)</f>
        <v>1</v>
      </c>
      <c r="H125" s="26" t="n">
        <f aca="false">IF('DXCC LoTW Tracking by Mode'!D125&gt;0,1,0)</f>
        <v>1</v>
      </c>
      <c r="I125" s="26" t="n">
        <f aca="false">IF('DXCC LoTW Tracking by Mode'!E125&gt;0,1,0)</f>
        <v>0</v>
      </c>
      <c r="J125" s="26" t="n">
        <f aca="false">D125+E125</f>
        <v>1</v>
      </c>
      <c r="K125" s="26" t="n">
        <f aca="false">(F125+G125+H125+I125)</f>
        <v>3</v>
      </c>
      <c r="L125" s="14"/>
      <c r="M125" s="21"/>
    </row>
    <row r="126" customFormat="false" ht="12.8" hidden="false" customHeight="false" outlineLevel="0" collapsed="false">
      <c r="A126" s="7" t="s">
        <v>362</v>
      </c>
      <c r="B126" s="17" t="s">
        <v>2433</v>
      </c>
      <c r="C126" s="17" t="str">
        <f aca="false">IF(AND(E126=1,K126=0),"Field check card!",IF(AND(E126=0,K126=0),"",IF(AND(E126=1,K126&gt;0),"",IF(AND(E126=0,K126&gt;0),""))))</f>
        <v/>
      </c>
      <c r="D126" s="26" t="n">
        <f aca="false">IF('DXCC QSL Card Tracking'!D126&gt;0,1,0)</f>
        <v>0</v>
      </c>
      <c r="E126" s="26" t="n">
        <f aca="false">IF('DXCC QSL Card Tracking'!E126&gt;0,1,0)</f>
        <v>0</v>
      </c>
      <c r="F126" s="26" t="n">
        <f aca="false">IF('DXCC LoTW Tracking by Mode'!B126&gt;0,1,0)</f>
        <v>0</v>
      </c>
      <c r="G126" s="26" t="n">
        <f aca="false">IF('DXCC LoTW Tracking by Mode'!C126&gt;0,1,0)</f>
        <v>0</v>
      </c>
      <c r="H126" s="26" t="n">
        <f aca="false">IF('DXCC LoTW Tracking by Mode'!D126&gt;0,1,0)</f>
        <v>0</v>
      </c>
      <c r="I126" s="26" t="n">
        <f aca="false">IF('DXCC LoTW Tracking by Mode'!E126&gt;0,1,0)</f>
        <v>0</v>
      </c>
      <c r="J126" s="26" t="n">
        <f aca="false">D126+E126</f>
        <v>0</v>
      </c>
      <c r="K126" s="26" t="n">
        <f aca="false">(F126+G126+H126+I126)</f>
        <v>0</v>
      </c>
      <c r="L126" s="14"/>
      <c r="M126" s="21"/>
    </row>
    <row r="127" customFormat="false" ht="12.8" hidden="false" customHeight="false" outlineLevel="0" collapsed="false">
      <c r="A127" s="7" t="s">
        <v>364</v>
      </c>
      <c r="B127" s="17" t="str">
        <f aca="false">IF(J127+K127=0,"No card or LoTW",IF(J127=0,"Need card******",IF(K127=0,"******Need LoTW","")))</f>
        <v/>
      </c>
      <c r="C127" s="17" t="str">
        <f aca="false">IF(AND(E127=1,K127=0),"Field check card!",IF(AND(E127=0,K127=0),"",IF(AND(E127=1,K127&gt;0),"",IF(AND(E127=0,K127&gt;0),""))))</f>
        <v/>
      </c>
      <c r="D127" s="26" t="n">
        <f aca="false">IF('DXCC QSL Card Tracking'!D127&gt;0,1,0)</f>
        <v>0</v>
      </c>
      <c r="E127" s="26" t="n">
        <f aca="false">IF('DXCC QSL Card Tracking'!E127&gt;0,1,0)</f>
        <v>1</v>
      </c>
      <c r="F127" s="26" t="n">
        <f aca="false">IF('DXCC LoTW Tracking by Mode'!B127&gt;0,1,0)</f>
        <v>1</v>
      </c>
      <c r="G127" s="26" t="n">
        <f aca="false">IF('DXCC LoTW Tracking by Mode'!C127&gt;0,1,0)</f>
        <v>1</v>
      </c>
      <c r="H127" s="26" t="n">
        <f aca="false">IF('DXCC LoTW Tracking by Mode'!D127&gt;0,1,0)</f>
        <v>1</v>
      </c>
      <c r="I127" s="26" t="n">
        <f aca="false">IF('DXCC LoTW Tracking by Mode'!E127&gt;0,1,0)</f>
        <v>1</v>
      </c>
      <c r="J127" s="26" t="n">
        <f aca="false">D127+E127</f>
        <v>1</v>
      </c>
      <c r="K127" s="26" t="n">
        <f aca="false">(F127+G127+H127+I127)</f>
        <v>4</v>
      </c>
      <c r="L127" s="14"/>
      <c r="M127" s="21"/>
    </row>
    <row r="128" customFormat="false" ht="12.8" hidden="false" customHeight="false" outlineLevel="0" collapsed="false">
      <c r="A128" s="7" t="s">
        <v>367</v>
      </c>
      <c r="B128" s="17" t="str">
        <f aca="false">IF(J128+K128=0,"No card or LoTW",IF(J128=0,"Need card******",IF(K128=0,"******Need LoTW","")))</f>
        <v/>
      </c>
      <c r="C128" s="17" t="str">
        <f aca="false">IF(AND(E128=1,K128=0),"Field check card!",IF(AND(E128=0,K128=0),"",IF(AND(E128=1,K128&gt;0),"",IF(AND(E128=0,K128&gt;0),""))))</f>
        <v/>
      </c>
      <c r="D128" s="26" t="n">
        <f aca="false">IF('DXCC QSL Card Tracking'!D128&gt;0,1,0)</f>
        <v>0</v>
      </c>
      <c r="E128" s="26" t="n">
        <f aca="false">IF('DXCC QSL Card Tracking'!E128&gt;0,1,0)</f>
        <v>1</v>
      </c>
      <c r="F128" s="26" t="n">
        <f aca="false">IF('DXCC LoTW Tracking by Mode'!B128&gt;0,1,0)</f>
        <v>1</v>
      </c>
      <c r="G128" s="26" t="n">
        <f aca="false">IF('DXCC LoTW Tracking by Mode'!C128&gt;0,1,0)</f>
        <v>1</v>
      </c>
      <c r="H128" s="26" t="n">
        <f aca="false">IF('DXCC LoTW Tracking by Mode'!D128&gt;0,1,0)</f>
        <v>1</v>
      </c>
      <c r="I128" s="26" t="n">
        <f aca="false">IF('DXCC LoTW Tracking by Mode'!E128&gt;0,1,0)</f>
        <v>1</v>
      </c>
      <c r="J128" s="26" t="n">
        <f aca="false">D128+E128</f>
        <v>1</v>
      </c>
      <c r="K128" s="26" t="n">
        <f aca="false">(F128+G128+H128+I128)</f>
        <v>4</v>
      </c>
      <c r="L128" s="14"/>
      <c r="M128" s="21"/>
    </row>
    <row r="129" customFormat="false" ht="12.8" hidden="false" customHeight="false" outlineLevel="0" collapsed="false">
      <c r="A129" s="7" t="s">
        <v>369</v>
      </c>
      <c r="B129" s="17" t="str">
        <f aca="false">IF(J129+K129=0,"No card or LoTW",IF(J129=0,"Need card******",IF(K129=0,"******Need LoTW","")))</f>
        <v/>
      </c>
      <c r="C129" s="17" t="str">
        <f aca="false">IF(AND(E129=1,K129=0),"Field check card!",IF(AND(E129=0,K129=0),"",IF(AND(E129=1,K129&gt;0),"",IF(AND(E129=0,K129&gt;0),""))))</f>
        <v/>
      </c>
      <c r="D129" s="26" t="n">
        <f aca="false">IF('DXCC QSL Card Tracking'!D129&gt;0,1,0)</f>
        <v>1</v>
      </c>
      <c r="E129" s="26" t="n">
        <f aca="false">IF('DXCC QSL Card Tracking'!E129&gt;0,1,0)</f>
        <v>0</v>
      </c>
      <c r="F129" s="26" t="n">
        <f aca="false">IF('DXCC LoTW Tracking by Mode'!B129&gt;0,1,0)</f>
        <v>1</v>
      </c>
      <c r="G129" s="26" t="n">
        <f aca="false">IF('DXCC LoTW Tracking by Mode'!C129&gt;0,1,0)</f>
        <v>1</v>
      </c>
      <c r="H129" s="26" t="n">
        <f aca="false">IF('DXCC LoTW Tracking by Mode'!D129&gt;0,1,0)</f>
        <v>1</v>
      </c>
      <c r="I129" s="26" t="n">
        <f aca="false">IF('DXCC LoTW Tracking by Mode'!E129&gt;0,1,0)</f>
        <v>1</v>
      </c>
      <c r="J129" s="26" t="n">
        <f aca="false">D129+E129</f>
        <v>1</v>
      </c>
      <c r="K129" s="26" t="n">
        <f aca="false">(F129+G129+H129+I129)</f>
        <v>4</v>
      </c>
      <c r="L129" s="14"/>
      <c r="M129" s="21"/>
    </row>
    <row r="130" customFormat="false" ht="12.8" hidden="false" customHeight="false" outlineLevel="0" collapsed="false">
      <c r="A130" s="7" t="s">
        <v>372</v>
      </c>
      <c r="B130" s="17" t="str">
        <f aca="false">IF(J130+K130=0,"No card or LoTW",IF(J130=0,"Need card******",IF(K130=0,"******Need LoTW","")))</f>
        <v/>
      </c>
      <c r="C130" s="17" t="str">
        <f aca="false">IF(AND(E130=1,K130=0),"Field check card!",IF(AND(E130=0,K130=0),"",IF(AND(E130=1,K130&gt;0),"",IF(AND(E130=0,K130&gt;0),""))))</f>
        <v/>
      </c>
      <c r="D130" s="26" t="n">
        <f aca="false">IF('DXCC QSL Card Tracking'!D130&gt;0,1,0)</f>
        <v>1</v>
      </c>
      <c r="E130" s="26" t="n">
        <f aca="false">IF('DXCC QSL Card Tracking'!E130&gt;0,1,0)</f>
        <v>0</v>
      </c>
      <c r="F130" s="26" t="n">
        <f aca="false">IF('DXCC LoTW Tracking by Mode'!B130&gt;0,1,0)</f>
        <v>1</v>
      </c>
      <c r="G130" s="26" t="n">
        <f aca="false">IF('DXCC LoTW Tracking by Mode'!C130&gt;0,1,0)</f>
        <v>1</v>
      </c>
      <c r="H130" s="26" t="n">
        <f aca="false">IF('DXCC LoTW Tracking by Mode'!D130&gt;0,1,0)</f>
        <v>1</v>
      </c>
      <c r="I130" s="26" t="n">
        <f aca="false">IF('DXCC LoTW Tracking by Mode'!E130&gt;0,1,0)</f>
        <v>1</v>
      </c>
      <c r="J130" s="26" t="n">
        <f aca="false">D130+E130</f>
        <v>1</v>
      </c>
      <c r="K130" s="26" t="n">
        <f aca="false">(F130+G130+H130+I130)</f>
        <v>4</v>
      </c>
      <c r="L130" s="14"/>
      <c r="M130" s="21"/>
    </row>
    <row r="131" customFormat="false" ht="12.8" hidden="false" customHeight="false" outlineLevel="0" collapsed="false">
      <c r="A131" s="7" t="s">
        <v>375</v>
      </c>
      <c r="B131" s="17" t="str">
        <f aca="false">IF(J131+K131=0,"No card or LoTW",IF(J131=0,"Need card******",IF(K131=0,"******Need LoTW","")))</f>
        <v/>
      </c>
      <c r="C131" s="17" t="str">
        <f aca="false">IF(AND(E131=1,K131=0),"Field check card!",IF(AND(E131=0,K131=0),"",IF(AND(E131=1,K131&gt;0),"",IF(AND(E131=0,K131&gt;0),""))))</f>
        <v/>
      </c>
      <c r="D131" s="26" t="n">
        <f aca="false">IF('DXCC QSL Card Tracking'!D131&gt;0,1,0)</f>
        <v>1</v>
      </c>
      <c r="E131" s="26" t="n">
        <f aca="false">IF('DXCC QSL Card Tracking'!E131&gt;0,1,0)</f>
        <v>0</v>
      </c>
      <c r="F131" s="26" t="n">
        <f aca="false">IF('DXCC LoTW Tracking by Mode'!B131&gt;0,1,0)</f>
        <v>1</v>
      </c>
      <c r="G131" s="26" t="n">
        <f aca="false">IF('DXCC LoTW Tracking by Mode'!C131&gt;0,1,0)</f>
        <v>1</v>
      </c>
      <c r="H131" s="26" t="n">
        <f aca="false">IF('DXCC LoTW Tracking by Mode'!D131&gt;0,1,0)</f>
        <v>1</v>
      </c>
      <c r="I131" s="26" t="n">
        <f aca="false">IF('DXCC LoTW Tracking by Mode'!E131&gt;0,1,0)</f>
        <v>1</v>
      </c>
      <c r="J131" s="26" t="n">
        <f aca="false">D131+E131</f>
        <v>1</v>
      </c>
      <c r="K131" s="26" t="n">
        <f aca="false">(F131+G131+H131+I131)</f>
        <v>4</v>
      </c>
      <c r="L131" s="14"/>
      <c r="M131" s="21"/>
    </row>
    <row r="132" customFormat="false" ht="12.8" hidden="false" customHeight="false" outlineLevel="0" collapsed="false">
      <c r="A132" s="7" t="s">
        <v>378</v>
      </c>
      <c r="B132" s="17" t="str">
        <f aca="false">IF(J132+K132=0,"No card or LoTW",IF(J132=0,"Need card******",IF(K132=0,"******Need LoTW","")))</f>
        <v/>
      </c>
      <c r="C132" s="17" t="str">
        <f aca="false">IF(AND(E132=1,K132=0),"Field check card!",IF(AND(E132=0,K132=0),"",IF(AND(E132=1,K132&gt;0),"",IF(AND(E132=0,K132&gt;0),""))))</f>
        <v/>
      </c>
      <c r="D132" s="26" t="n">
        <f aca="false">IF('DXCC QSL Card Tracking'!D132&gt;0,1,0)</f>
        <v>0</v>
      </c>
      <c r="E132" s="26" t="n">
        <f aca="false">IF('DXCC QSL Card Tracking'!E132&gt;0,1,0)</f>
        <v>1</v>
      </c>
      <c r="F132" s="26" t="n">
        <f aca="false">IF('DXCC LoTW Tracking by Mode'!B132&gt;0,1,0)</f>
        <v>1</v>
      </c>
      <c r="G132" s="26" t="n">
        <f aca="false">IF('DXCC LoTW Tracking by Mode'!C132&gt;0,1,0)</f>
        <v>1</v>
      </c>
      <c r="H132" s="26" t="n">
        <f aca="false">IF('DXCC LoTW Tracking by Mode'!D132&gt;0,1,0)</f>
        <v>0</v>
      </c>
      <c r="I132" s="26" t="n">
        <f aca="false">IF('DXCC LoTW Tracking by Mode'!E132&gt;0,1,0)</f>
        <v>0</v>
      </c>
      <c r="J132" s="26" t="n">
        <f aca="false">D132+E132</f>
        <v>1</v>
      </c>
      <c r="K132" s="26" t="n">
        <f aca="false">(F132+G132+H132+I132)</f>
        <v>2</v>
      </c>
      <c r="L132" s="14"/>
      <c r="M132" s="21"/>
    </row>
    <row r="133" customFormat="false" ht="12.8" hidden="false" customHeight="false" outlineLevel="0" collapsed="false">
      <c r="A133" s="7" t="s">
        <v>380</v>
      </c>
      <c r="B133" s="17" t="s">
        <v>2433</v>
      </c>
      <c r="C133" s="17" t="str">
        <f aca="false">IF(AND(E133=1,K133=0),"Field check card!",IF(AND(E133=0,K133=0),"",IF(AND(E133=1,K133&gt;0),"",IF(AND(E133=0,K133&gt;0),""))))</f>
        <v/>
      </c>
      <c r="D133" s="26" t="n">
        <f aca="false">IF('DXCC QSL Card Tracking'!D133&gt;0,1,0)</f>
        <v>0</v>
      </c>
      <c r="E133" s="26" t="n">
        <f aca="false">IF('DXCC QSL Card Tracking'!E133&gt;0,1,0)</f>
        <v>0</v>
      </c>
      <c r="F133" s="26" t="n">
        <f aca="false">IF('DXCC LoTW Tracking by Mode'!B133&gt;0,1,0)</f>
        <v>0</v>
      </c>
      <c r="G133" s="26" t="n">
        <f aca="false">IF('DXCC LoTW Tracking by Mode'!C133&gt;0,1,0)</f>
        <v>0</v>
      </c>
      <c r="H133" s="26" t="n">
        <f aca="false">IF('DXCC LoTW Tracking by Mode'!D133&gt;0,1,0)</f>
        <v>0</v>
      </c>
      <c r="I133" s="26" t="n">
        <f aca="false">IF('DXCC LoTW Tracking by Mode'!E133&gt;0,1,0)</f>
        <v>0</v>
      </c>
      <c r="J133" s="26" t="n">
        <f aca="false">D133+E133</f>
        <v>0</v>
      </c>
      <c r="K133" s="26" t="n">
        <f aca="false">(F133+G133+H133+I133)</f>
        <v>0</v>
      </c>
      <c r="L133" s="14"/>
      <c r="M133" s="21"/>
    </row>
    <row r="134" customFormat="false" ht="12.8" hidden="false" customHeight="false" outlineLevel="0" collapsed="false">
      <c r="A134" s="7" t="s">
        <v>382</v>
      </c>
      <c r="B134" s="17" t="str">
        <f aca="false">IF(J134+K134=0,"No card or LoTW",IF(J134=0,"Need card******",IF(K134=0,"******Need LoTW","")))</f>
        <v/>
      </c>
      <c r="C134" s="17" t="str">
        <f aca="false">IF(AND(E134=1,K134=0),"Field check card!",IF(AND(E134=0,K134=0),"",IF(AND(E134=1,K134&gt;0),"",IF(AND(E134=0,K134&gt;0),""))))</f>
        <v/>
      </c>
      <c r="D134" s="26" t="n">
        <f aca="false">IF('DXCC QSL Card Tracking'!D134&gt;0,1,0)</f>
        <v>1</v>
      </c>
      <c r="E134" s="26" t="n">
        <f aca="false">IF('DXCC QSL Card Tracking'!E134&gt;0,1,0)</f>
        <v>0</v>
      </c>
      <c r="F134" s="26" t="n">
        <f aca="false">IF('DXCC LoTW Tracking by Mode'!B134&gt;0,1,0)</f>
        <v>1</v>
      </c>
      <c r="G134" s="26" t="n">
        <f aca="false">IF('DXCC LoTW Tracking by Mode'!C134&gt;0,1,0)</f>
        <v>1</v>
      </c>
      <c r="H134" s="26" t="n">
        <f aca="false">IF('DXCC LoTW Tracking by Mode'!D134&gt;0,1,0)</f>
        <v>1</v>
      </c>
      <c r="I134" s="26" t="n">
        <f aca="false">IF('DXCC LoTW Tracking by Mode'!E134&gt;0,1,0)</f>
        <v>1</v>
      </c>
      <c r="J134" s="26" t="n">
        <f aca="false">D134+E134</f>
        <v>1</v>
      </c>
      <c r="K134" s="26" t="n">
        <f aca="false">(F134+G134+H134+I134)</f>
        <v>4</v>
      </c>
      <c r="L134" s="14"/>
      <c r="M134" s="21"/>
    </row>
    <row r="135" customFormat="false" ht="12.8" hidden="false" customHeight="false" outlineLevel="0" collapsed="false">
      <c r="A135" s="7" t="s">
        <v>384</v>
      </c>
      <c r="B135" s="17" t="s">
        <v>2433</v>
      </c>
      <c r="C135" s="17" t="str">
        <f aca="false">IF(AND(E135=1,K135=0),"Field check card!",IF(AND(E135=0,K135=0),"",IF(AND(E135=1,K135&gt;0),"",IF(AND(E135=0,K135&gt;0),""))))</f>
        <v/>
      </c>
      <c r="D135" s="26" t="n">
        <f aca="false">IF('DXCC QSL Card Tracking'!D135&gt;0,1,0)</f>
        <v>0</v>
      </c>
      <c r="E135" s="26" t="n">
        <f aca="false">IF('DXCC QSL Card Tracking'!E135&gt;0,1,0)</f>
        <v>0</v>
      </c>
      <c r="F135" s="26" t="n">
        <f aca="false">IF('DXCC LoTW Tracking by Mode'!B135&gt;0,1,0)</f>
        <v>0</v>
      </c>
      <c r="G135" s="26" t="n">
        <f aca="false">IF('DXCC LoTW Tracking by Mode'!C135&gt;0,1,0)</f>
        <v>0</v>
      </c>
      <c r="H135" s="26" t="n">
        <f aca="false">IF('DXCC LoTW Tracking by Mode'!D135&gt;0,1,0)</f>
        <v>0</v>
      </c>
      <c r="I135" s="26" t="n">
        <f aca="false">IF('DXCC LoTW Tracking by Mode'!E135&gt;0,1,0)</f>
        <v>0</v>
      </c>
      <c r="J135" s="26" t="n">
        <f aca="false">D135+E135</f>
        <v>0</v>
      </c>
      <c r="K135" s="26" t="n">
        <f aca="false">(F135+G135+H135+I135)</f>
        <v>0</v>
      </c>
      <c r="L135" s="14"/>
      <c r="M135" s="21"/>
    </row>
    <row r="136" customFormat="false" ht="12.8" hidden="false" customHeight="false" outlineLevel="0" collapsed="false">
      <c r="A136" s="7" t="s">
        <v>385</v>
      </c>
      <c r="B136" s="17" t="s">
        <v>2433</v>
      </c>
      <c r="C136" s="17" t="str">
        <f aca="false">IF(AND(E136=1,K136=0),"Field check card!",IF(AND(E136=0,K136=0),"",IF(AND(E136=1,K136&gt;0),"",IF(AND(E136=0,K136&gt;0),""))))</f>
        <v/>
      </c>
      <c r="D136" s="26" t="n">
        <f aca="false">IF('DXCC QSL Card Tracking'!D136&gt;0,1,0)</f>
        <v>0</v>
      </c>
      <c r="E136" s="26" t="n">
        <f aca="false">IF('DXCC QSL Card Tracking'!E136&gt;0,1,0)</f>
        <v>0</v>
      </c>
      <c r="F136" s="26" t="n">
        <f aca="false">IF('DXCC LoTW Tracking by Mode'!B136&gt;0,1,0)</f>
        <v>0</v>
      </c>
      <c r="G136" s="26" t="n">
        <f aca="false">IF('DXCC LoTW Tracking by Mode'!C136&gt;0,1,0)</f>
        <v>0</v>
      </c>
      <c r="H136" s="26" t="n">
        <f aca="false">IF('DXCC LoTW Tracking by Mode'!D136&gt;0,1,0)</f>
        <v>0</v>
      </c>
      <c r="I136" s="26" t="n">
        <f aca="false">IF('DXCC LoTW Tracking by Mode'!E136&gt;0,1,0)</f>
        <v>0</v>
      </c>
      <c r="J136" s="26" t="n">
        <f aca="false">D136+E136</f>
        <v>0</v>
      </c>
      <c r="K136" s="26" t="n">
        <f aca="false">(F136+G136+H136+I136)</f>
        <v>0</v>
      </c>
      <c r="L136" s="14"/>
      <c r="M136" s="21"/>
    </row>
    <row r="137" customFormat="false" ht="12.8" hidden="false" customHeight="false" outlineLevel="0" collapsed="false">
      <c r="A137" s="7" t="s">
        <v>386</v>
      </c>
      <c r="B137" s="17" t="str">
        <f aca="false">IF(J137+K137=0,"No card or LoTW",IF(J137=0,"Need card******",IF(K137=0,"******Need LoTW","")))</f>
        <v/>
      </c>
      <c r="C137" s="17" t="str">
        <f aca="false">IF(AND(E137=1,K137=0),"Field check card!",IF(AND(E137=0,K137=0),"",IF(AND(E137=1,K137&gt;0),"",IF(AND(E137=0,K137&gt;0),""))))</f>
        <v/>
      </c>
      <c r="D137" s="26" t="n">
        <f aca="false">IF('DXCC QSL Card Tracking'!D137&gt;0,1,0)</f>
        <v>1</v>
      </c>
      <c r="E137" s="26" t="n">
        <f aca="false">IF('DXCC QSL Card Tracking'!E137&gt;0,1,0)</f>
        <v>0</v>
      </c>
      <c r="F137" s="26" t="n">
        <f aca="false">IF('DXCC LoTW Tracking by Mode'!B137&gt;0,1,0)</f>
        <v>1</v>
      </c>
      <c r="G137" s="26" t="n">
        <f aca="false">IF('DXCC LoTW Tracking by Mode'!C137&gt;0,1,0)</f>
        <v>1</v>
      </c>
      <c r="H137" s="26" t="n">
        <f aca="false">IF('DXCC LoTW Tracking by Mode'!D137&gt;0,1,0)</f>
        <v>1</v>
      </c>
      <c r="I137" s="26" t="n">
        <f aca="false">IF('DXCC LoTW Tracking by Mode'!E137&gt;0,1,0)</f>
        <v>1</v>
      </c>
      <c r="J137" s="26" t="n">
        <f aca="false">D137+E137</f>
        <v>1</v>
      </c>
      <c r="K137" s="26" t="n">
        <f aca="false">(F137+G137+H137+I137)</f>
        <v>4</v>
      </c>
      <c r="L137" s="14"/>
      <c r="M137" s="21"/>
    </row>
    <row r="138" customFormat="false" ht="12.8" hidden="false" customHeight="false" outlineLevel="0" collapsed="false">
      <c r="A138" s="7" t="s">
        <v>388</v>
      </c>
      <c r="B138" s="17" t="s">
        <v>2433</v>
      </c>
      <c r="C138" s="17" t="str">
        <f aca="false">IF(AND(E138=1,K138=0),"Field check card!",IF(AND(E138=0,K138=0),"",IF(AND(E138=1,K138&gt;0),"",IF(AND(E138=0,K138&gt;0),""))))</f>
        <v/>
      </c>
      <c r="D138" s="26" t="n">
        <f aca="false">IF('DXCC QSL Card Tracking'!D138&gt;0,1,0)</f>
        <v>0</v>
      </c>
      <c r="E138" s="26" t="n">
        <f aca="false">IF('DXCC QSL Card Tracking'!E138&gt;0,1,0)</f>
        <v>0</v>
      </c>
      <c r="F138" s="26" t="n">
        <f aca="false">IF('DXCC LoTW Tracking by Mode'!B138&gt;0,1,0)</f>
        <v>0</v>
      </c>
      <c r="G138" s="26" t="n">
        <f aca="false">IF('DXCC LoTW Tracking by Mode'!C138&gt;0,1,0)</f>
        <v>0</v>
      </c>
      <c r="H138" s="26" t="n">
        <f aca="false">IF('DXCC LoTW Tracking by Mode'!D138&gt;0,1,0)</f>
        <v>0</v>
      </c>
      <c r="I138" s="26" t="n">
        <f aca="false">IF('DXCC LoTW Tracking by Mode'!E138&gt;0,1,0)</f>
        <v>0</v>
      </c>
      <c r="J138" s="26" t="n">
        <f aca="false">D138+E138</f>
        <v>0</v>
      </c>
      <c r="K138" s="26" t="n">
        <f aca="false">(F138+G138+H138+I138)</f>
        <v>0</v>
      </c>
      <c r="L138" s="14"/>
      <c r="M138" s="21"/>
    </row>
    <row r="139" customFormat="false" ht="12.8" hidden="false" customHeight="false" outlineLevel="0" collapsed="false">
      <c r="A139" s="7" t="s">
        <v>390</v>
      </c>
      <c r="B139" s="17" t="str">
        <f aca="false">IF(J139+K139=0,"No card or LoTW",IF(J139=0,"Need card******",IF(K139=0,"******Need LoTW","")))</f>
        <v/>
      </c>
      <c r="C139" s="17" t="str">
        <f aca="false">IF(AND(E139=1,K139=0),"Field check card!",IF(AND(E139=0,K139=0),"",IF(AND(E139=1,K139&gt;0),"",IF(AND(E139=0,K139&gt;0),""))))</f>
        <v/>
      </c>
      <c r="D139" s="26" t="n">
        <f aca="false">IF('DXCC QSL Card Tracking'!D139&gt;0,1,0)</f>
        <v>1</v>
      </c>
      <c r="E139" s="26" t="n">
        <f aca="false">IF('DXCC QSL Card Tracking'!E139&gt;0,1,0)</f>
        <v>0</v>
      </c>
      <c r="F139" s="26" t="n">
        <f aca="false">IF('DXCC LoTW Tracking by Mode'!B139&gt;0,1,0)</f>
        <v>1</v>
      </c>
      <c r="G139" s="26" t="n">
        <f aca="false">IF('DXCC LoTW Tracking by Mode'!C139&gt;0,1,0)</f>
        <v>1</v>
      </c>
      <c r="H139" s="26" t="n">
        <f aca="false">IF('DXCC LoTW Tracking by Mode'!D139&gt;0,1,0)</f>
        <v>1</v>
      </c>
      <c r="I139" s="26" t="n">
        <f aca="false">IF('DXCC LoTW Tracking by Mode'!E139&gt;0,1,0)</f>
        <v>0</v>
      </c>
      <c r="J139" s="26" t="n">
        <f aca="false">D139+E139</f>
        <v>1</v>
      </c>
      <c r="K139" s="26" t="n">
        <f aca="false">(F139+G139+H139+I139)</f>
        <v>3</v>
      </c>
      <c r="L139" s="14"/>
      <c r="M139" s="21"/>
    </row>
    <row r="140" customFormat="false" ht="12.8" hidden="false" customHeight="false" outlineLevel="0" collapsed="false">
      <c r="A140" s="7" t="s">
        <v>393</v>
      </c>
      <c r="B140" s="17" t="str">
        <f aca="false">IF(J140+K140=0,"No card or LoTW",IF(J140=0,"Need card******",IF(K140=0,"******Need LoTW","")))</f>
        <v/>
      </c>
      <c r="C140" s="17" t="str">
        <f aca="false">IF(AND(E140=1,K140=0),"Field check card!",IF(AND(E140=0,K140=0),"",IF(AND(E140=1,K140&gt;0),"",IF(AND(E140=0,K140&gt;0),""))))</f>
        <v/>
      </c>
      <c r="D140" s="26" t="n">
        <f aca="false">IF('DXCC QSL Card Tracking'!D140&gt;0,1,0)</f>
        <v>1</v>
      </c>
      <c r="E140" s="26" t="n">
        <f aca="false">IF('DXCC QSL Card Tracking'!E140&gt;0,1,0)</f>
        <v>0</v>
      </c>
      <c r="F140" s="26" t="n">
        <f aca="false">IF('DXCC LoTW Tracking by Mode'!B140&gt;0,1,0)</f>
        <v>1</v>
      </c>
      <c r="G140" s="26" t="n">
        <f aca="false">IF('DXCC LoTW Tracking by Mode'!C140&gt;0,1,0)</f>
        <v>1</v>
      </c>
      <c r="H140" s="26" t="n">
        <f aca="false">IF('DXCC LoTW Tracking by Mode'!D140&gt;0,1,0)</f>
        <v>1</v>
      </c>
      <c r="I140" s="26" t="n">
        <f aca="false">IF('DXCC LoTW Tracking by Mode'!E140&gt;0,1,0)</f>
        <v>1</v>
      </c>
      <c r="J140" s="26" t="n">
        <f aca="false">D140+E140</f>
        <v>1</v>
      </c>
      <c r="K140" s="26" t="n">
        <f aca="false">(F140+G140+H140+I140)</f>
        <v>4</v>
      </c>
      <c r="L140" s="14"/>
      <c r="M140" s="21"/>
    </row>
    <row r="141" customFormat="false" ht="12.8" hidden="false" customHeight="false" outlineLevel="0" collapsed="false">
      <c r="A141" s="7" t="s">
        <v>396</v>
      </c>
      <c r="B141" s="17" t="str">
        <f aca="false">IF(J141+K141=0,"No card or LoTW",IF(J141=0,"Need card******",IF(K141=0,"******Need LoTW","")))</f>
        <v/>
      </c>
      <c r="C141" s="17" t="str">
        <f aca="false">IF(AND(E141=1,K141=0),"Field check card!",IF(AND(E141=0,K141=0),"",IF(AND(E141=1,K141&gt;0),"",IF(AND(E141=0,K141&gt;0),""))))</f>
        <v/>
      </c>
      <c r="D141" s="26" t="n">
        <f aca="false">IF('DXCC QSL Card Tracking'!D141&gt;0,1,0)</f>
        <v>0</v>
      </c>
      <c r="E141" s="26" t="n">
        <f aca="false">IF('DXCC QSL Card Tracking'!E141&gt;0,1,0)</f>
        <v>1</v>
      </c>
      <c r="F141" s="26" t="n">
        <f aca="false">IF('DXCC LoTW Tracking by Mode'!B141&gt;0,1,0)</f>
        <v>1</v>
      </c>
      <c r="G141" s="26" t="n">
        <f aca="false">IF('DXCC LoTW Tracking by Mode'!C141&gt;0,1,0)</f>
        <v>1</v>
      </c>
      <c r="H141" s="26" t="n">
        <f aca="false">IF('DXCC LoTW Tracking by Mode'!D141&gt;0,1,0)</f>
        <v>1</v>
      </c>
      <c r="I141" s="26" t="n">
        <f aca="false">IF('DXCC LoTW Tracking by Mode'!E141&gt;0,1,0)</f>
        <v>1</v>
      </c>
      <c r="J141" s="26" t="n">
        <f aca="false">D141+E141</f>
        <v>1</v>
      </c>
      <c r="K141" s="26" t="n">
        <f aca="false">(F141+G141+H141+I141)</f>
        <v>4</v>
      </c>
      <c r="L141" s="14"/>
      <c r="M141" s="21"/>
    </row>
    <row r="142" customFormat="false" ht="12.8" hidden="false" customHeight="false" outlineLevel="0" collapsed="false">
      <c r="A142" s="7" t="s">
        <v>398</v>
      </c>
      <c r="B142" s="17" t="s">
        <v>2433</v>
      </c>
      <c r="C142" s="17" t="str">
        <f aca="false">IF(AND(E142=1,K142=0),"Field check card!",IF(AND(E142=0,K142=0),"",IF(AND(E142=1,K142&gt;0),"",IF(AND(E142=0,K142&gt;0),""))))</f>
        <v/>
      </c>
      <c r="D142" s="26" t="n">
        <f aca="false">IF('DXCC QSL Card Tracking'!D142&gt;0,1,0)</f>
        <v>1</v>
      </c>
      <c r="E142" s="26" t="n">
        <f aca="false">IF('DXCC QSL Card Tracking'!E142&gt;0,1,0)</f>
        <v>0</v>
      </c>
      <c r="F142" s="26" t="n">
        <f aca="false">IF('DXCC LoTW Tracking by Mode'!B142&gt;0,1,0)</f>
        <v>1</v>
      </c>
      <c r="G142" s="26" t="n">
        <f aca="false">IF('DXCC LoTW Tracking by Mode'!C142&gt;0,1,0)</f>
        <v>0</v>
      </c>
      <c r="H142" s="26" t="n">
        <f aca="false">IF('DXCC LoTW Tracking by Mode'!D142&gt;0,1,0)</f>
        <v>0</v>
      </c>
      <c r="I142" s="26" t="n">
        <f aca="false">IF('DXCC LoTW Tracking by Mode'!E142&gt;0,1,0)</f>
        <v>0</v>
      </c>
      <c r="J142" s="26" t="n">
        <f aca="false">D142+E142</f>
        <v>1</v>
      </c>
      <c r="K142" s="26" t="n">
        <f aca="false">(F142+G142+H142+I142)</f>
        <v>1</v>
      </c>
      <c r="L142" s="14"/>
      <c r="M142" s="21"/>
    </row>
    <row r="143" customFormat="false" ht="12.8" hidden="false" customHeight="false" outlineLevel="0" collapsed="false">
      <c r="A143" s="7" t="s">
        <v>400</v>
      </c>
      <c r="B143" s="17" t="s">
        <v>2433</v>
      </c>
      <c r="C143" s="17" t="str">
        <f aca="false">IF(AND(E143=1,K143=0),"Field check card!",IF(AND(E143=0,K143=0),"",IF(AND(E143=1,K143&gt;0),"",IF(AND(E143=0,K143&gt;0),""))))</f>
        <v/>
      </c>
      <c r="D143" s="26" t="n">
        <f aca="false">IF('DXCC QSL Card Tracking'!D143&gt;0,1,0)</f>
        <v>1</v>
      </c>
      <c r="E143" s="26" t="n">
        <f aca="false">IF('DXCC QSL Card Tracking'!E143&gt;0,1,0)</f>
        <v>0</v>
      </c>
      <c r="F143" s="26" t="n">
        <f aca="false">IF('DXCC LoTW Tracking by Mode'!B143&gt;0,1,0)</f>
        <v>1</v>
      </c>
      <c r="G143" s="26" t="n">
        <f aca="false">IF('DXCC LoTW Tracking by Mode'!C143&gt;0,1,0)</f>
        <v>0</v>
      </c>
      <c r="H143" s="26" t="n">
        <f aca="false">IF('DXCC LoTW Tracking by Mode'!D143&gt;0,1,0)</f>
        <v>0</v>
      </c>
      <c r="I143" s="26" t="n">
        <f aca="false">IF('DXCC LoTW Tracking by Mode'!E143&gt;0,1,0)</f>
        <v>0</v>
      </c>
      <c r="J143" s="26" t="n">
        <f aca="false">D143+E143</f>
        <v>1</v>
      </c>
      <c r="K143" s="26" t="n">
        <f aca="false">(F143+G143+H143+I143)</f>
        <v>1</v>
      </c>
      <c r="L143" s="14"/>
      <c r="M143" s="21"/>
    </row>
    <row r="144" customFormat="false" ht="12.8" hidden="false" customHeight="false" outlineLevel="0" collapsed="false">
      <c r="A144" s="7" t="s">
        <v>402</v>
      </c>
      <c r="B144" s="17" t="s">
        <v>2433</v>
      </c>
      <c r="C144" s="17" t="str">
        <f aca="false">IF(AND(E144=1,K144=0),"Field check card!",IF(AND(E144=0,K144=0),"",IF(AND(E144=1,K144&gt;0),"",IF(AND(E144=0,K144&gt;0),""))))</f>
        <v/>
      </c>
      <c r="D144" s="26" t="n">
        <f aca="false">IF('DXCC QSL Card Tracking'!D144&gt;0,1,0)</f>
        <v>0</v>
      </c>
      <c r="E144" s="26" t="n">
        <f aca="false">IF('DXCC QSL Card Tracking'!E144&gt;0,1,0)</f>
        <v>0</v>
      </c>
      <c r="F144" s="26" t="n">
        <f aca="false">IF('DXCC LoTW Tracking by Mode'!B144&gt;0,1,0)</f>
        <v>0</v>
      </c>
      <c r="G144" s="26" t="n">
        <f aca="false">IF('DXCC LoTW Tracking by Mode'!C144&gt;0,1,0)</f>
        <v>0</v>
      </c>
      <c r="H144" s="26" t="n">
        <f aca="false">IF('DXCC LoTW Tracking by Mode'!D144&gt;0,1,0)</f>
        <v>0</v>
      </c>
      <c r="I144" s="26" t="n">
        <f aca="false">IF('DXCC LoTW Tracking by Mode'!E144&gt;0,1,0)</f>
        <v>0</v>
      </c>
      <c r="J144" s="26" t="n">
        <f aca="false">D144+E144</f>
        <v>0</v>
      </c>
      <c r="K144" s="26" t="n">
        <f aca="false">(F144+G144+H144+I144)</f>
        <v>0</v>
      </c>
      <c r="L144" s="14"/>
      <c r="M144" s="21"/>
    </row>
    <row r="145" customFormat="false" ht="12.8" hidden="false" customHeight="false" outlineLevel="0" collapsed="false">
      <c r="A145" s="7" t="s">
        <v>404</v>
      </c>
      <c r="B145" s="17" t="str">
        <f aca="false">IF(J145+K145=0,"No card or LoTW",IF(J145=0,"Need card******",IF(K145=0,"******Need LoTW","")))</f>
        <v/>
      </c>
      <c r="C145" s="17" t="str">
        <f aca="false">IF(AND(E145=1,K145=0),"Field check card!",IF(AND(E145=0,K145=0),"",IF(AND(E145=1,K145&gt;0),"",IF(AND(E145=0,K145&gt;0),""))))</f>
        <v/>
      </c>
      <c r="D145" s="26" t="n">
        <f aca="false">IF('DXCC QSL Card Tracking'!D145&gt;0,1,0)</f>
        <v>1</v>
      </c>
      <c r="E145" s="26" t="n">
        <f aca="false">IF('DXCC QSL Card Tracking'!E145&gt;0,1,0)</f>
        <v>0</v>
      </c>
      <c r="F145" s="26" t="n">
        <f aca="false">IF('DXCC LoTW Tracking by Mode'!B145&gt;0,1,0)</f>
        <v>1</v>
      </c>
      <c r="G145" s="26" t="n">
        <f aca="false">IF('DXCC LoTW Tracking by Mode'!C145&gt;0,1,0)</f>
        <v>1</v>
      </c>
      <c r="H145" s="26" t="n">
        <f aca="false">IF('DXCC LoTW Tracking by Mode'!D145&gt;0,1,0)</f>
        <v>1</v>
      </c>
      <c r="I145" s="26" t="n">
        <f aca="false">IF('DXCC LoTW Tracking by Mode'!E145&gt;0,1,0)</f>
        <v>1</v>
      </c>
      <c r="J145" s="26" t="n">
        <f aca="false">D145+E145</f>
        <v>1</v>
      </c>
      <c r="K145" s="26" t="n">
        <f aca="false">(F145+G145+H145+I145)</f>
        <v>4</v>
      </c>
      <c r="L145" s="14"/>
      <c r="M145" s="21"/>
    </row>
    <row r="146" customFormat="false" ht="12.8" hidden="false" customHeight="false" outlineLevel="0" collapsed="false">
      <c r="A146" s="7" t="s">
        <v>407</v>
      </c>
      <c r="B146" s="17" t="str">
        <f aca="false">IF(J146+K146=0,"No card or LoTW",IF(J146=0,"Need card******",IF(K146=0,"******Need LoTW","")))</f>
        <v/>
      </c>
      <c r="C146" s="17" t="str">
        <f aca="false">IF(AND(E146=1,K146=0),"Field check card!",IF(AND(E146=0,K146=0),"",IF(AND(E146=1,K146&gt;0),"",IF(AND(E146=0,K146&gt;0),""))))</f>
        <v/>
      </c>
      <c r="D146" s="26" t="n">
        <f aca="false">IF('DXCC QSL Card Tracking'!D146&gt;0,1,0)</f>
        <v>1</v>
      </c>
      <c r="E146" s="26" t="n">
        <f aca="false">IF('DXCC QSL Card Tracking'!E146&gt;0,1,0)</f>
        <v>0</v>
      </c>
      <c r="F146" s="26" t="n">
        <f aca="false">IF('DXCC LoTW Tracking by Mode'!B146&gt;0,1,0)</f>
        <v>1</v>
      </c>
      <c r="G146" s="26" t="n">
        <f aca="false">IF('DXCC LoTW Tracking by Mode'!C146&gt;0,1,0)</f>
        <v>1</v>
      </c>
      <c r="H146" s="26" t="n">
        <f aca="false">IF('DXCC LoTW Tracking by Mode'!D146&gt;0,1,0)</f>
        <v>1</v>
      </c>
      <c r="I146" s="26" t="n">
        <f aca="false">IF('DXCC LoTW Tracking by Mode'!E146&gt;0,1,0)</f>
        <v>1</v>
      </c>
      <c r="J146" s="26" t="n">
        <f aca="false">D146+E146</f>
        <v>1</v>
      </c>
      <c r="K146" s="26" t="n">
        <f aca="false">(F146+G146+H146+I146)</f>
        <v>4</v>
      </c>
      <c r="L146" s="14"/>
      <c r="M146" s="21"/>
    </row>
    <row r="147" customFormat="false" ht="12.8" hidden="false" customHeight="false" outlineLevel="0" collapsed="false">
      <c r="A147" s="7" t="s">
        <v>410</v>
      </c>
      <c r="B147" s="17" t="str">
        <f aca="false">IF(J147+K147=0,"No card or LoTW",IF(J147=0,"Need card******",IF(K147=0,"******Need LoTW","")))</f>
        <v/>
      </c>
      <c r="C147" s="17" t="str">
        <f aca="false">IF(AND(E147=1,K147=0),"Field check card!",IF(AND(E147=0,K147=0),"",IF(AND(E147=1,K147&gt;0),"",IF(AND(E147=0,K147&gt;0),""))))</f>
        <v/>
      </c>
      <c r="D147" s="26" t="n">
        <f aca="false">IF('DXCC QSL Card Tracking'!D147&gt;0,1,0)</f>
        <v>0</v>
      </c>
      <c r="E147" s="26" t="n">
        <f aca="false">IF('DXCC QSL Card Tracking'!E147&gt;0,1,0)</f>
        <v>1</v>
      </c>
      <c r="F147" s="26" t="n">
        <f aca="false">IF('DXCC LoTW Tracking by Mode'!B147&gt;0,1,0)</f>
        <v>1</v>
      </c>
      <c r="G147" s="26" t="n">
        <f aca="false">IF('DXCC LoTW Tracking by Mode'!C147&gt;0,1,0)</f>
        <v>0</v>
      </c>
      <c r="H147" s="26" t="n">
        <f aca="false">IF('DXCC LoTW Tracking by Mode'!D147&gt;0,1,0)</f>
        <v>0</v>
      </c>
      <c r="I147" s="26" t="n">
        <f aca="false">IF('DXCC LoTW Tracking by Mode'!E147&gt;0,1,0)</f>
        <v>1</v>
      </c>
      <c r="J147" s="26" t="n">
        <f aca="false">D147+E147</f>
        <v>1</v>
      </c>
      <c r="K147" s="26" t="n">
        <f aca="false">(F147+G147+H147+I147)</f>
        <v>2</v>
      </c>
      <c r="L147" s="14"/>
      <c r="M147" s="21"/>
    </row>
    <row r="148" customFormat="false" ht="12.8" hidden="false" customHeight="false" outlineLevel="0" collapsed="false">
      <c r="A148" s="7" t="s">
        <v>412</v>
      </c>
      <c r="B148" s="17" t="s">
        <v>2433</v>
      </c>
      <c r="C148" s="17" t="str">
        <f aca="false">IF(AND(E148=1,K148=0),"Field check card!",IF(AND(E148=0,K148=0),"",IF(AND(E148=1,K148&gt;0),"",IF(AND(E148=0,K148&gt;0),""))))</f>
        <v/>
      </c>
      <c r="D148" s="26" t="n">
        <f aca="false">IF('DXCC QSL Card Tracking'!D148&gt;0,1,0)</f>
        <v>0</v>
      </c>
      <c r="E148" s="26" t="n">
        <f aca="false">IF('DXCC QSL Card Tracking'!E148&gt;0,1,0)</f>
        <v>0</v>
      </c>
      <c r="F148" s="26" t="n">
        <f aca="false">IF('DXCC LoTW Tracking by Mode'!B148&gt;0,1,0)</f>
        <v>0</v>
      </c>
      <c r="G148" s="26" t="n">
        <f aca="false">IF('DXCC LoTW Tracking by Mode'!C148&gt;0,1,0)</f>
        <v>0</v>
      </c>
      <c r="H148" s="26" t="n">
        <f aca="false">IF('DXCC LoTW Tracking by Mode'!D148&gt;0,1,0)</f>
        <v>0</v>
      </c>
      <c r="I148" s="26" t="n">
        <f aca="false">IF('DXCC LoTW Tracking by Mode'!E148&gt;0,1,0)</f>
        <v>0</v>
      </c>
      <c r="J148" s="26" t="n">
        <f aca="false">D148+E148</f>
        <v>0</v>
      </c>
      <c r="K148" s="26" t="n">
        <f aca="false">(F148+G148+H148+I148)</f>
        <v>0</v>
      </c>
      <c r="L148" s="14"/>
      <c r="M148" s="21"/>
    </row>
    <row r="149" customFormat="false" ht="12.8" hidden="false" customHeight="false" outlineLevel="0" collapsed="false">
      <c r="A149" s="7" t="s">
        <v>413</v>
      </c>
      <c r="B149" s="17" t="s">
        <v>2433</v>
      </c>
      <c r="C149" s="17" t="str">
        <f aca="false">IF(AND(E149=1,K149=0),"Field check card!",IF(AND(E149=0,K149=0),"",IF(AND(E149=1,K149&gt;0),"",IF(AND(E149=0,K149&gt;0),""))))</f>
        <v/>
      </c>
      <c r="D149" s="26" t="n">
        <f aca="false">IF('DXCC QSL Card Tracking'!D149&gt;0,1,0)</f>
        <v>0</v>
      </c>
      <c r="E149" s="26" t="n">
        <f aca="false">IF('DXCC QSL Card Tracking'!E149&gt;0,1,0)</f>
        <v>0</v>
      </c>
      <c r="F149" s="26" t="n">
        <f aca="false">IF('DXCC LoTW Tracking by Mode'!B149&gt;0,1,0)</f>
        <v>0</v>
      </c>
      <c r="G149" s="26" t="n">
        <f aca="false">IF('DXCC LoTW Tracking by Mode'!C149&gt;0,1,0)</f>
        <v>0</v>
      </c>
      <c r="H149" s="26" t="n">
        <f aca="false">IF('DXCC LoTW Tracking by Mode'!D149&gt;0,1,0)</f>
        <v>0</v>
      </c>
      <c r="I149" s="26" t="n">
        <f aca="false">IF('DXCC LoTW Tracking by Mode'!E149&gt;0,1,0)</f>
        <v>0</v>
      </c>
      <c r="J149" s="26" t="n">
        <f aca="false">D149+E149</f>
        <v>0</v>
      </c>
      <c r="K149" s="26" t="n">
        <f aca="false">(F149+G149+H149+I149)</f>
        <v>0</v>
      </c>
      <c r="L149" s="14"/>
      <c r="M149" s="21"/>
    </row>
    <row r="150" customFormat="false" ht="12.8" hidden="false" customHeight="false" outlineLevel="0" collapsed="false">
      <c r="A150" s="7" t="s">
        <v>415</v>
      </c>
      <c r="B150" s="17" t="str">
        <f aca="false">IF(J150+K150=0,"No card or LoTW",IF(J150=0,"Need card******",IF(K150=0,"******Need LoTW","")))</f>
        <v/>
      </c>
      <c r="C150" s="17" t="str">
        <f aca="false">IF(AND(E150=1,K150=0),"Field check card!",IF(AND(E150=0,K150=0),"",IF(AND(E150=1,K150&gt;0),"",IF(AND(E150=0,K150&gt;0),""))))</f>
        <v/>
      </c>
      <c r="D150" s="26" t="n">
        <f aca="false">IF('DXCC QSL Card Tracking'!D150&gt;0,1,0)</f>
        <v>1</v>
      </c>
      <c r="E150" s="26" t="n">
        <f aca="false">IF('DXCC QSL Card Tracking'!E150&gt;0,1,0)</f>
        <v>0</v>
      </c>
      <c r="F150" s="26" t="n">
        <f aca="false">IF('DXCC LoTW Tracking by Mode'!B150&gt;0,1,0)</f>
        <v>1</v>
      </c>
      <c r="G150" s="26" t="n">
        <f aca="false">IF('DXCC LoTW Tracking by Mode'!C150&gt;0,1,0)</f>
        <v>1</v>
      </c>
      <c r="H150" s="26" t="n">
        <f aca="false">IF('DXCC LoTW Tracking by Mode'!D150&gt;0,1,0)</f>
        <v>1</v>
      </c>
      <c r="I150" s="26" t="n">
        <f aca="false">IF('DXCC LoTW Tracking by Mode'!E150&gt;0,1,0)</f>
        <v>1</v>
      </c>
      <c r="J150" s="26" t="n">
        <f aca="false">D150+E150</f>
        <v>1</v>
      </c>
      <c r="K150" s="26" t="n">
        <f aca="false">(F150+G150+H150+I150)</f>
        <v>4</v>
      </c>
      <c r="L150" s="14"/>
      <c r="M150" s="21"/>
    </row>
    <row r="151" customFormat="false" ht="12.8" hidden="false" customHeight="false" outlineLevel="0" collapsed="false">
      <c r="A151" s="7" t="s">
        <v>418</v>
      </c>
      <c r="B151" s="17" t="str">
        <f aca="false">IF(J151+K151=0,"No card or LoTW",IF(J151=0,"Need card******",IF(K151=0,"******Need LoTW","")))</f>
        <v/>
      </c>
      <c r="C151" s="17" t="str">
        <f aca="false">IF(AND(E151=1,K151=0),"Field check card!",IF(AND(E151=0,K151=0),"",IF(AND(E151=1,K151&gt;0),"",IF(AND(E151=0,K151&gt;0),""))))</f>
        <v/>
      </c>
      <c r="D151" s="26" t="n">
        <f aca="false">IF('DXCC QSL Card Tracking'!D151&gt;0,1,0)</f>
        <v>1</v>
      </c>
      <c r="E151" s="26" t="n">
        <f aca="false">IF('DXCC QSL Card Tracking'!E151&gt;0,1,0)</f>
        <v>0</v>
      </c>
      <c r="F151" s="26" t="n">
        <f aca="false">IF('DXCC LoTW Tracking by Mode'!B151&gt;0,1,0)</f>
        <v>1</v>
      </c>
      <c r="G151" s="26" t="n">
        <f aca="false">IF('DXCC LoTW Tracking by Mode'!C151&gt;0,1,0)</f>
        <v>1</v>
      </c>
      <c r="H151" s="26" t="n">
        <f aca="false">IF('DXCC LoTW Tracking by Mode'!D151&gt;0,1,0)</f>
        <v>1</v>
      </c>
      <c r="I151" s="26" t="n">
        <f aca="false">IF('DXCC LoTW Tracking by Mode'!E151&gt;0,1,0)</f>
        <v>1</v>
      </c>
      <c r="J151" s="26" t="n">
        <f aca="false">D151+E151</f>
        <v>1</v>
      </c>
      <c r="K151" s="26" t="n">
        <f aca="false">(F151+G151+H151+I151)</f>
        <v>4</v>
      </c>
      <c r="L151" s="14"/>
      <c r="M151" s="21"/>
    </row>
    <row r="152" customFormat="false" ht="12.8" hidden="false" customHeight="false" outlineLevel="0" collapsed="false">
      <c r="A152" s="7" t="s">
        <v>421</v>
      </c>
      <c r="B152" s="17" t="str">
        <f aca="false">IF(J152+K152=0,"No card or LoTW",IF(J152=0,"Need card******",IF(K152=0,"******Need LoTW","")))</f>
        <v/>
      </c>
      <c r="C152" s="17" t="str">
        <f aca="false">IF(AND(E152=1,K152=0),"Field check card!",IF(AND(E152=0,K152=0),"",IF(AND(E152=1,K152&gt;0),"",IF(AND(E152=0,K152&gt;0),""))))</f>
        <v/>
      </c>
      <c r="D152" s="26" t="n">
        <f aca="false">IF('DXCC QSL Card Tracking'!D152&gt;0,1,0)</f>
        <v>1</v>
      </c>
      <c r="E152" s="26" t="n">
        <f aca="false">IF('DXCC QSL Card Tracking'!E152&gt;0,1,0)</f>
        <v>0</v>
      </c>
      <c r="F152" s="26" t="n">
        <f aca="false">IF('DXCC LoTW Tracking by Mode'!B152&gt;0,1,0)</f>
        <v>1</v>
      </c>
      <c r="G152" s="26" t="n">
        <f aca="false">IF('DXCC LoTW Tracking by Mode'!C152&gt;0,1,0)</f>
        <v>1</v>
      </c>
      <c r="H152" s="26" t="n">
        <f aca="false">IF('DXCC LoTW Tracking by Mode'!D152&gt;0,1,0)</f>
        <v>1</v>
      </c>
      <c r="I152" s="26" t="n">
        <f aca="false">IF('DXCC LoTW Tracking by Mode'!E152&gt;0,1,0)</f>
        <v>1</v>
      </c>
      <c r="J152" s="26" t="n">
        <f aca="false">D152+E152</f>
        <v>1</v>
      </c>
      <c r="K152" s="26" t="n">
        <f aca="false">(F152+G152+H152+I152)</f>
        <v>4</v>
      </c>
      <c r="L152" s="14"/>
      <c r="M152" s="21"/>
    </row>
    <row r="153" customFormat="false" ht="12.8" hidden="false" customHeight="false" outlineLevel="0" collapsed="false">
      <c r="A153" s="7" t="s">
        <v>424</v>
      </c>
      <c r="B153" s="17" t="str">
        <f aca="false">IF(J153+K153=0,"No card or LoTW",IF(J153=0,"Need card******",IF(K153=0,"******Need LoTW","")))</f>
        <v/>
      </c>
      <c r="C153" s="17" t="str">
        <f aca="false">IF(AND(E153=1,K153=0),"Field check card!",IF(AND(E153=0,K153=0),"",IF(AND(E153=1,K153&gt;0),"",IF(AND(E153=0,K153&gt;0),""))))</f>
        <v/>
      </c>
      <c r="D153" s="26" t="n">
        <f aca="false">IF('DXCC QSL Card Tracking'!D153&gt;0,1,0)</f>
        <v>1</v>
      </c>
      <c r="E153" s="26" t="n">
        <f aca="false">IF('DXCC QSL Card Tracking'!E153&gt;0,1,0)</f>
        <v>0</v>
      </c>
      <c r="F153" s="26" t="n">
        <f aca="false">IF('DXCC LoTW Tracking by Mode'!B153&gt;0,1,0)</f>
        <v>1</v>
      </c>
      <c r="G153" s="26" t="n">
        <f aca="false">IF('DXCC LoTW Tracking by Mode'!C153&gt;0,1,0)</f>
        <v>1</v>
      </c>
      <c r="H153" s="26" t="n">
        <f aca="false">IF('DXCC LoTW Tracking by Mode'!D153&gt;0,1,0)</f>
        <v>1</v>
      </c>
      <c r="I153" s="26" t="n">
        <f aca="false">IF('DXCC LoTW Tracking by Mode'!E153&gt;0,1,0)</f>
        <v>1</v>
      </c>
      <c r="J153" s="26" t="n">
        <f aca="false">D153+E153</f>
        <v>1</v>
      </c>
      <c r="K153" s="26" t="n">
        <f aca="false">(F153+G153+H153+I153)</f>
        <v>4</v>
      </c>
      <c r="L153" s="14"/>
      <c r="M153" s="21"/>
    </row>
    <row r="154" customFormat="false" ht="12.8" hidden="false" customHeight="false" outlineLevel="0" collapsed="false">
      <c r="A154" s="7" t="s">
        <v>427</v>
      </c>
      <c r="B154" s="17" t="str">
        <f aca="false">IF(J154+K154=0,"No card or LoTW",IF(J154=0,"Need card******",IF(K154=0,"******Need LoTW","")))</f>
        <v/>
      </c>
      <c r="C154" s="17" t="str">
        <f aca="false">IF(AND(E154=1,K154=0),"Field check card!",IF(AND(E154=0,K154=0),"",IF(AND(E154=1,K154&gt;0),"",IF(AND(E154=0,K154&gt;0),""))))</f>
        <v/>
      </c>
      <c r="D154" s="26" t="n">
        <f aca="false">IF('DXCC QSL Card Tracking'!D154&gt;0,1,0)</f>
        <v>1</v>
      </c>
      <c r="E154" s="26" t="n">
        <f aca="false">IF('DXCC QSL Card Tracking'!E154&gt;0,1,0)</f>
        <v>0</v>
      </c>
      <c r="F154" s="26" t="n">
        <f aca="false">IF('DXCC LoTW Tracking by Mode'!B154&gt;0,1,0)</f>
        <v>1</v>
      </c>
      <c r="G154" s="26" t="n">
        <f aca="false">IF('DXCC LoTW Tracking by Mode'!C154&gt;0,1,0)</f>
        <v>1</v>
      </c>
      <c r="H154" s="26" t="n">
        <f aca="false">IF('DXCC LoTW Tracking by Mode'!D154&gt;0,1,0)</f>
        <v>1</v>
      </c>
      <c r="I154" s="26" t="n">
        <f aca="false">IF('DXCC LoTW Tracking by Mode'!E154&gt;0,1,0)</f>
        <v>1</v>
      </c>
      <c r="J154" s="26" t="n">
        <f aca="false">D154+E154</f>
        <v>1</v>
      </c>
      <c r="K154" s="26" t="n">
        <f aca="false">(F154+G154+H154+I154)</f>
        <v>4</v>
      </c>
      <c r="L154" s="14"/>
      <c r="M154" s="21"/>
    </row>
    <row r="155" customFormat="false" ht="12.8" hidden="false" customHeight="false" outlineLevel="0" collapsed="false">
      <c r="A155" s="7" t="s">
        <v>430</v>
      </c>
      <c r="B155" s="17" t="str">
        <f aca="false">IF(J155+K155=0,"No card or LoTW",IF(J155=0,"Need card******",IF(K155=0,"******Need LoTW","")))</f>
        <v/>
      </c>
      <c r="C155" s="17" t="str">
        <f aca="false">IF(AND(E155=1,K155=0),"Field check card!",IF(AND(E155=0,K155=0),"",IF(AND(E155=1,K155&gt;0),"",IF(AND(E155=0,K155&gt;0),""))))</f>
        <v/>
      </c>
      <c r="D155" s="26" t="n">
        <f aca="false">IF('DXCC QSL Card Tracking'!D155&gt;0,1,0)</f>
        <v>1</v>
      </c>
      <c r="E155" s="26" t="n">
        <f aca="false">IF('DXCC QSL Card Tracking'!E155&gt;0,1,0)</f>
        <v>0</v>
      </c>
      <c r="F155" s="26" t="n">
        <f aca="false">IF('DXCC LoTW Tracking by Mode'!B155&gt;0,1,0)</f>
        <v>1</v>
      </c>
      <c r="G155" s="26" t="n">
        <f aca="false">IF('DXCC LoTW Tracking by Mode'!C155&gt;0,1,0)</f>
        <v>1</v>
      </c>
      <c r="H155" s="26" t="n">
        <f aca="false">IF('DXCC LoTW Tracking by Mode'!D155&gt;0,1,0)</f>
        <v>1</v>
      </c>
      <c r="I155" s="26" t="n">
        <f aca="false">IF('DXCC LoTW Tracking by Mode'!E155&gt;0,1,0)</f>
        <v>1</v>
      </c>
      <c r="J155" s="26" t="n">
        <f aca="false">D155+E155</f>
        <v>1</v>
      </c>
      <c r="K155" s="26" t="n">
        <f aca="false">(F155+G155+H155+I155)</f>
        <v>4</v>
      </c>
      <c r="L155" s="14"/>
      <c r="M155" s="21"/>
    </row>
    <row r="156" customFormat="false" ht="12.8" hidden="false" customHeight="false" outlineLevel="0" collapsed="false">
      <c r="A156" s="7" t="s">
        <v>433</v>
      </c>
      <c r="B156" s="17" t="str">
        <f aca="false">IF(J156+K156=0,"No card or LoTW",IF(J156=0,"Need card******",IF(K156=0,"******Need LoTW","")))</f>
        <v/>
      </c>
      <c r="C156" s="17" t="str">
        <f aca="false">IF(AND(E156=1,K156=0),"Field check card!",IF(AND(E156=0,K156=0),"",IF(AND(E156=1,K156&gt;0),"",IF(AND(E156=0,K156&gt;0),""))))</f>
        <v/>
      </c>
      <c r="D156" s="26" t="n">
        <f aca="false">IF('DXCC QSL Card Tracking'!D156&gt;0,1,0)</f>
        <v>1</v>
      </c>
      <c r="E156" s="26" t="n">
        <f aca="false">IF('DXCC QSL Card Tracking'!E156&gt;0,1,0)</f>
        <v>0</v>
      </c>
      <c r="F156" s="26" t="n">
        <f aca="false">IF('DXCC LoTW Tracking by Mode'!B156&gt;0,1,0)</f>
        <v>1</v>
      </c>
      <c r="G156" s="26" t="n">
        <f aca="false">IF('DXCC LoTW Tracking by Mode'!C156&gt;0,1,0)</f>
        <v>1</v>
      </c>
      <c r="H156" s="26" t="n">
        <f aca="false">IF('DXCC LoTW Tracking by Mode'!D156&gt;0,1,0)</f>
        <v>1</v>
      </c>
      <c r="I156" s="26" t="n">
        <f aca="false">IF('DXCC LoTW Tracking by Mode'!E156&gt;0,1,0)</f>
        <v>1</v>
      </c>
      <c r="J156" s="26" t="n">
        <f aca="false">D156+E156</f>
        <v>1</v>
      </c>
      <c r="K156" s="26" t="n">
        <f aca="false">(F156+G156+H156+I156)</f>
        <v>4</v>
      </c>
      <c r="L156" s="14"/>
      <c r="M156" s="21"/>
    </row>
    <row r="157" customFormat="false" ht="12.8" hidden="false" customHeight="false" outlineLevel="0" collapsed="false">
      <c r="A157" s="7" t="s">
        <v>436</v>
      </c>
      <c r="B157" s="17" t="str">
        <f aca="false">IF(J157+K157=0,"No card or LoTW",IF(J157=0,"Need card******",IF(K157=0,"******Need LoTW","")))</f>
        <v/>
      </c>
      <c r="C157" s="17" t="str">
        <f aca="false">IF(AND(E157=1,K157=0),"Field check card!",IF(AND(E157=0,K157=0),"",IF(AND(E157=1,K157&gt;0),"",IF(AND(E157=0,K157&gt;0),""))))</f>
        <v/>
      </c>
      <c r="D157" s="26" t="n">
        <f aca="false">IF('DXCC QSL Card Tracking'!D157&gt;0,1,0)</f>
        <v>0</v>
      </c>
      <c r="E157" s="26" t="n">
        <f aca="false">IF('DXCC QSL Card Tracking'!E157&gt;0,1,0)</f>
        <v>1</v>
      </c>
      <c r="F157" s="26" t="n">
        <f aca="false">IF('DXCC LoTW Tracking by Mode'!B157&gt;0,1,0)</f>
        <v>1</v>
      </c>
      <c r="G157" s="26" t="n">
        <f aca="false">IF('DXCC LoTW Tracking by Mode'!C157&gt;0,1,0)</f>
        <v>1</v>
      </c>
      <c r="H157" s="26" t="n">
        <f aca="false">IF('DXCC LoTW Tracking by Mode'!D157&gt;0,1,0)</f>
        <v>1</v>
      </c>
      <c r="I157" s="26" t="n">
        <f aca="false">IF('DXCC LoTW Tracking by Mode'!E157&gt;0,1,0)</f>
        <v>0</v>
      </c>
      <c r="J157" s="26" t="n">
        <f aca="false">D157+E157</f>
        <v>1</v>
      </c>
      <c r="K157" s="26" t="n">
        <f aca="false">(F157+G157+H157+I157)</f>
        <v>3</v>
      </c>
      <c r="L157" s="14"/>
      <c r="M157" s="21"/>
    </row>
    <row r="158" customFormat="false" ht="12.8" hidden="false" customHeight="false" outlineLevel="0" collapsed="false">
      <c r="A158" s="7" t="s">
        <v>439</v>
      </c>
      <c r="B158" s="17" t="str">
        <f aca="false">IF(J158+K158=0,"No card or LoTW",IF(J158=0,"Need card******",IF(K158=0,"******Need LoTW","")))</f>
        <v/>
      </c>
      <c r="C158" s="17" t="str">
        <f aca="false">IF(AND(E158=1,K158=0),"Field check card!",IF(AND(E158=0,K158=0),"",IF(AND(E158=1,K158&gt;0),"",IF(AND(E158=0,K158&gt;0),""))))</f>
        <v/>
      </c>
      <c r="D158" s="26" t="n">
        <f aca="false">IF('DXCC QSL Card Tracking'!D158&gt;0,1,0)</f>
        <v>1</v>
      </c>
      <c r="E158" s="26" t="n">
        <f aca="false">IF('DXCC QSL Card Tracking'!E158&gt;0,1,0)</f>
        <v>0</v>
      </c>
      <c r="F158" s="26" t="n">
        <f aca="false">IF('DXCC LoTW Tracking by Mode'!B158&gt;0,1,0)</f>
        <v>1</v>
      </c>
      <c r="G158" s="26" t="n">
        <f aca="false">IF('DXCC LoTW Tracking by Mode'!C158&gt;0,1,0)</f>
        <v>1</v>
      </c>
      <c r="H158" s="26" t="n">
        <f aca="false">IF('DXCC LoTW Tracking by Mode'!D158&gt;0,1,0)</f>
        <v>1</v>
      </c>
      <c r="I158" s="26" t="n">
        <f aca="false">IF('DXCC LoTW Tracking by Mode'!E158&gt;0,1,0)</f>
        <v>1</v>
      </c>
      <c r="J158" s="26" t="n">
        <f aca="false">D158+E158</f>
        <v>1</v>
      </c>
      <c r="K158" s="26" t="n">
        <f aca="false">(F158+G158+H158+I158)</f>
        <v>4</v>
      </c>
      <c r="L158" s="14"/>
      <c r="M158" s="21"/>
    </row>
    <row r="159" customFormat="false" ht="12.8" hidden="false" customHeight="false" outlineLevel="0" collapsed="false">
      <c r="A159" s="7" t="s">
        <v>442</v>
      </c>
      <c r="B159" s="17" t="str">
        <f aca="false">IF(J159+K159=0,"No card or LoTW",IF(J159=0,"Need card******",IF(K159=0,"******Need LoTW","")))</f>
        <v/>
      </c>
      <c r="C159" s="17" t="str">
        <f aca="false">IF(AND(E159=1,K159=0),"Field check card!",IF(AND(E159=0,K159=0),"",IF(AND(E159=1,K159&gt;0),"",IF(AND(E159=0,K159&gt;0),""))))</f>
        <v/>
      </c>
      <c r="D159" s="26" t="n">
        <f aca="false">IF('DXCC QSL Card Tracking'!D159&gt;0,1,0)</f>
        <v>1</v>
      </c>
      <c r="E159" s="26" t="n">
        <f aca="false">IF('DXCC QSL Card Tracking'!E159&gt;0,1,0)</f>
        <v>0</v>
      </c>
      <c r="F159" s="26" t="n">
        <f aca="false">IF('DXCC LoTW Tracking by Mode'!B159&gt;0,1,0)</f>
        <v>1</v>
      </c>
      <c r="G159" s="26" t="n">
        <f aca="false">IF('DXCC LoTW Tracking by Mode'!C159&gt;0,1,0)</f>
        <v>1</v>
      </c>
      <c r="H159" s="26" t="n">
        <f aca="false">IF('DXCC LoTW Tracking by Mode'!D159&gt;0,1,0)</f>
        <v>1</v>
      </c>
      <c r="I159" s="26" t="n">
        <f aca="false">IF('DXCC LoTW Tracking by Mode'!E159&gt;0,1,0)</f>
        <v>0</v>
      </c>
      <c r="J159" s="26" t="n">
        <f aca="false">D159+E159</f>
        <v>1</v>
      </c>
      <c r="K159" s="26" t="n">
        <f aca="false">(F159+G159+H159+I159)</f>
        <v>3</v>
      </c>
      <c r="L159" s="14"/>
      <c r="M159" s="21"/>
    </row>
    <row r="160" customFormat="false" ht="12.8" hidden="false" customHeight="false" outlineLevel="0" collapsed="false">
      <c r="A160" s="7" t="s">
        <v>445</v>
      </c>
      <c r="B160" s="17" t="str">
        <f aca="false">IF(J160+K160=0,"No card or LoTW",IF(J160=0,"Need card******",IF(K160=0,"******Need LoTW","")))</f>
        <v/>
      </c>
      <c r="C160" s="17" t="str">
        <f aca="false">IF(AND(E160=1,K160=0),"Field check card!",IF(AND(E160=0,K160=0),"",IF(AND(E160=1,K160&gt;0),"",IF(AND(E160=0,K160&gt;0),""))))</f>
        <v/>
      </c>
      <c r="D160" s="26" t="n">
        <f aca="false">IF('DXCC QSL Card Tracking'!D160&gt;0,1,0)</f>
        <v>1</v>
      </c>
      <c r="E160" s="26" t="n">
        <f aca="false">IF('DXCC QSL Card Tracking'!E160&gt;0,1,0)</f>
        <v>0</v>
      </c>
      <c r="F160" s="26" t="n">
        <f aca="false">IF('DXCC LoTW Tracking by Mode'!B160&gt;0,1,0)</f>
        <v>1</v>
      </c>
      <c r="G160" s="26" t="n">
        <f aca="false">IF('DXCC LoTW Tracking by Mode'!C160&gt;0,1,0)</f>
        <v>1</v>
      </c>
      <c r="H160" s="26" t="n">
        <f aca="false">IF('DXCC LoTW Tracking by Mode'!D160&gt;0,1,0)</f>
        <v>1</v>
      </c>
      <c r="I160" s="26" t="n">
        <f aca="false">IF('DXCC LoTW Tracking by Mode'!E160&gt;0,1,0)</f>
        <v>1</v>
      </c>
      <c r="J160" s="26" t="n">
        <f aca="false">D160+E160</f>
        <v>1</v>
      </c>
      <c r="K160" s="26" t="n">
        <f aca="false">(F160+G160+H160+I160)</f>
        <v>4</v>
      </c>
      <c r="L160" s="14"/>
      <c r="M160" s="21"/>
    </row>
    <row r="161" customFormat="false" ht="12.8" hidden="false" customHeight="false" outlineLevel="0" collapsed="false">
      <c r="A161" s="7" t="s">
        <v>448</v>
      </c>
      <c r="B161" s="17" t="str">
        <f aca="false">IF(J161+K161=0,"No card or LoTW",IF(J161=0,"Need card******",IF(K161=0,"******Need LoTW","")))</f>
        <v/>
      </c>
      <c r="C161" s="17" t="str">
        <f aca="false">IF(AND(E161=1,K161=0),"Field check card!",IF(AND(E161=0,K161=0),"",IF(AND(E161=1,K161&gt;0),"",IF(AND(E161=0,K161&gt;0),""))))</f>
        <v/>
      </c>
      <c r="D161" s="26" t="n">
        <f aca="false">IF('DXCC QSL Card Tracking'!D161&gt;0,1,0)</f>
        <v>1</v>
      </c>
      <c r="E161" s="26" t="n">
        <f aca="false">IF('DXCC QSL Card Tracking'!E161&gt;0,1,0)</f>
        <v>0</v>
      </c>
      <c r="F161" s="26" t="n">
        <f aca="false">IF('DXCC LoTW Tracking by Mode'!B161&gt;0,1,0)</f>
        <v>1</v>
      </c>
      <c r="G161" s="26" t="n">
        <f aca="false">IF('DXCC LoTW Tracking by Mode'!C161&gt;0,1,0)</f>
        <v>1</v>
      </c>
      <c r="H161" s="26" t="n">
        <f aca="false">IF('DXCC LoTW Tracking by Mode'!D161&gt;0,1,0)</f>
        <v>1</v>
      </c>
      <c r="I161" s="26" t="n">
        <f aca="false">IF('DXCC LoTW Tracking by Mode'!E161&gt;0,1,0)</f>
        <v>1</v>
      </c>
      <c r="J161" s="26" t="n">
        <f aca="false">D161+E161</f>
        <v>1</v>
      </c>
      <c r="K161" s="26" t="n">
        <f aca="false">(F161+G161+H161+I161)</f>
        <v>4</v>
      </c>
      <c r="L161" s="14"/>
      <c r="M161" s="21"/>
    </row>
    <row r="162" customFormat="false" ht="12.8" hidden="false" customHeight="false" outlineLevel="0" collapsed="false">
      <c r="A162" s="7" t="s">
        <v>451</v>
      </c>
      <c r="B162" s="17" t="str">
        <f aca="false">IF(J162+K162=0,"No card or LoTW",IF(J162=0,"Need card******",IF(K162=0,"******Need LoTW","")))</f>
        <v/>
      </c>
      <c r="C162" s="17" t="str">
        <f aca="false">IF(AND(E162=1,K162=0),"Field check card!",IF(AND(E162=0,K162=0),"",IF(AND(E162=1,K162&gt;0),"",IF(AND(E162=0,K162&gt;0),""))))</f>
        <v/>
      </c>
      <c r="D162" s="26" t="n">
        <f aca="false">IF('DXCC QSL Card Tracking'!D162&gt;0,1,0)</f>
        <v>1</v>
      </c>
      <c r="E162" s="26" t="n">
        <f aca="false">IF('DXCC QSL Card Tracking'!E162&gt;0,1,0)</f>
        <v>0</v>
      </c>
      <c r="F162" s="26" t="n">
        <f aca="false">IF('DXCC LoTW Tracking by Mode'!B162&gt;0,1,0)</f>
        <v>1</v>
      </c>
      <c r="G162" s="26" t="n">
        <f aca="false">IF('DXCC LoTW Tracking by Mode'!C162&gt;0,1,0)</f>
        <v>1</v>
      </c>
      <c r="H162" s="26" t="n">
        <f aca="false">IF('DXCC LoTW Tracking by Mode'!D162&gt;0,1,0)</f>
        <v>1</v>
      </c>
      <c r="I162" s="26" t="n">
        <f aca="false">IF('DXCC LoTW Tracking by Mode'!E162&gt;0,1,0)</f>
        <v>1</v>
      </c>
      <c r="J162" s="26" t="n">
        <f aca="false">D162+E162</f>
        <v>1</v>
      </c>
      <c r="K162" s="26" t="n">
        <f aca="false">(F162+G162+H162+I162)</f>
        <v>4</v>
      </c>
      <c r="L162" s="14"/>
      <c r="M162" s="21"/>
    </row>
    <row r="163" customFormat="false" ht="12.8" hidden="false" customHeight="false" outlineLevel="0" collapsed="false">
      <c r="A163" s="7" t="s">
        <v>454</v>
      </c>
      <c r="B163" s="17" t="str">
        <f aca="false">IF(J163+K163=0,"No card or LoTW",IF(J163=0,"Need card******",IF(K163=0,"******Need LoTW","")))</f>
        <v/>
      </c>
      <c r="C163" s="17" t="str">
        <f aca="false">IF(AND(E163=1,K163=0),"Field check card!",IF(AND(E163=0,K163=0),"",IF(AND(E163=1,K163&gt;0),"",IF(AND(E163=0,K163&gt;0),""))))</f>
        <v/>
      </c>
      <c r="D163" s="26" t="n">
        <f aca="false">IF('DXCC QSL Card Tracking'!D163&gt;0,1,0)</f>
        <v>0</v>
      </c>
      <c r="E163" s="26" t="n">
        <f aca="false">IF('DXCC QSL Card Tracking'!E163&gt;0,1,0)</f>
        <v>1</v>
      </c>
      <c r="F163" s="26" t="n">
        <f aca="false">IF('DXCC LoTW Tracking by Mode'!B163&gt;0,1,0)</f>
        <v>1</v>
      </c>
      <c r="G163" s="26" t="n">
        <f aca="false">IF('DXCC LoTW Tracking by Mode'!C163&gt;0,1,0)</f>
        <v>1</v>
      </c>
      <c r="H163" s="26" t="n">
        <f aca="false">IF('DXCC LoTW Tracking by Mode'!D163&gt;0,1,0)</f>
        <v>0</v>
      </c>
      <c r="I163" s="26" t="n">
        <f aca="false">IF('DXCC LoTW Tracking by Mode'!E163&gt;0,1,0)</f>
        <v>0</v>
      </c>
      <c r="J163" s="26" t="n">
        <f aca="false">D163+E163</f>
        <v>1</v>
      </c>
      <c r="K163" s="26" t="n">
        <f aca="false">(F163+G163+H163+I163)</f>
        <v>2</v>
      </c>
      <c r="L163" s="14"/>
      <c r="M163" s="21"/>
    </row>
    <row r="164" customFormat="false" ht="12.8" hidden="false" customHeight="false" outlineLevel="0" collapsed="false">
      <c r="A164" s="7" t="s">
        <v>457</v>
      </c>
      <c r="B164" s="17" t="str">
        <f aca="false">IF(J164+K164=0,"No card or LoTW",IF(J164=0,"Need card******",IF(K164=0,"******Need LoTW","")))</f>
        <v/>
      </c>
      <c r="C164" s="17" t="str">
        <f aca="false">IF(AND(E164=1,K164=0),"Field check card!",IF(AND(E164=0,K164=0),"",IF(AND(E164=1,K164&gt;0),"",IF(AND(E164=0,K164&gt;0),""))))</f>
        <v/>
      </c>
      <c r="D164" s="26" t="n">
        <f aca="false">IF('DXCC QSL Card Tracking'!D164&gt;0,1,0)</f>
        <v>1</v>
      </c>
      <c r="E164" s="26" t="n">
        <f aca="false">IF('DXCC QSL Card Tracking'!E164&gt;0,1,0)</f>
        <v>0</v>
      </c>
      <c r="F164" s="26" t="n">
        <f aca="false">IF('DXCC LoTW Tracking by Mode'!B164&gt;0,1,0)</f>
        <v>1</v>
      </c>
      <c r="G164" s="26" t="n">
        <f aca="false">IF('DXCC LoTW Tracking by Mode'!C164&gt;0,1,0)</f>
        <v>1</v>
      </c>
      <c r="H164" s="26" t="n">
        <f aca="false">IF('DXCC LoTW Tracking by Mode'!D164&gt;0,1,0)</f>
        <v>1</v>
      </c>
      <c r="I164" s="26" t="n">
        <f aca="false">IF('DXCC LoTW Tracking by Mode'!E164&gt;0,1,0)</f>
        <v>1</v>
      </c>
      <c r="J164" s="26" t="n">
        <f aca="false">D164+E164</f>
        <v>1</v>
      </c>
      <c r="K164" s="26" t="n">
        <f aca="false">(F164+G164+H164+I164)</f>
        <v>4</v>
      </c>
      <c r="L164" s="14"/>
      <c r="M164" s="21"/>
    </row>
    <row r="165" customFormat="false" ht="12.8" hidden="false" customHeight="false" outlineLevel="0" collapsed="false">
      <c r="A165" s="7" t="s">
        <v>460</v>
      </c>
      <c r="B165" s="17" t="str">
        <f aca="false">IF(J165+K165=0,"No card or LoTW",IF(J165=0,"Need card******",IF(K165=0,"******Need LoTW","")))</f>
        <v/>
      </c>
      <c r="C165" s="17" t="str">
        <f aca="false">IF(AND(E165=1,K165=0),"Field check card!",IF(AND(E165=0,K165=0),"",IF(AND(E165=1,K165&gt;0),"",IF(AND(E165=0,K165&gt;0),""))))</f>
        <v/>
      </c>
      <c r="D165" s="26" t="n">
        <f aca="false">IF('DXCC QSL Card Tracking'!D165&gt;0,1,0)</f>
        <v>0</v>
      </c>
      <c r="E165" s="26" t="n">
        <f aca="false">IF('DXCC QSL Card Tracking'!E165&gt;0,1,0)</f>
        <v>1</v>
      </c>
      <c r="F165" s="26" t="n">
        <f aca="false">IF('DXCC LoTW Tracking by Mode'!B165&gt;0,1,0)</f>
        <v>1</v>
      </c>
      <c r="G165" s="26" t="n">
        <f aca="false">IF('DXCC LoTW Tracking by Mode'!C165&gt;0,1,0)</f>
        <v>1</v>
      </c>
      <c r="H165" s="26" t="n">
        <f aca="false">IF('DXCC LoTW Tracking by Mode'!D165&gt;0,1,0)</f>
        <v>1</v>
      </c>
      <c r="I165" s="26" t="n">
        <f aca="false">IF('DXCC LoTW Tracking by Mode'!E165&gt;0,1,0)</f>
        <v>0</v>
      </c>
      <c r="J165" s="26" t="n">
        <f aca="false">D165+E165</f>
        <v>1</v>
      </c>
      <c r="K165" s="26" t="n">
        <f aca="false">(F165+G165+H165+I165)</f>
        <v>3</v>
      </c>
      <c r="L165" s="14"/>
      <c r="M165" s="21"/>
    </row>
    <row r="166" customFormat="false" ht="12.8" hidden="false" customHeight="false" outlineLevel="0" collapsed="false">
      <c r="A166" s="7" t="s">
        <v>463</v>
      </c>
      <c r="B166" s="17" t="str">
        <f aca="false">IF(J166+K166=0,"No card or LoTW",IF(J166=0,"Need card******",IF(K166=0,"******Need LoTW","")))</f>
        <v/>
      </c>
      <c r="C166" s="17" t="str">
        <f aca="false">IF(AND(E166=1,K166=0),"Field check card!",IF(AND(E166=0,K166=0),"",IF(AND(E166=1,K166&gt;0),"",IF(AND(E166=0,K166&gt;0),""))))</f>
        <v/>
      </c>
      <c r="D166" s="26" t="n">
        <f aca="false">IF('DXCC QSL Card Tracking'!D166&gt;0,1,0)</f>
        <v>1</v>
      </c>
      <c r="E166" s="26" t="n">
        <f aca="false">IF('DXCC QSL Card Tracking'!E166&gt;0,1,0)</f>
        <v>0</v>
      </c>
      <c r="F166" s="26" t="n">
        <f aca="false">IF('DXCC LoTW Tracking by Mode'!B166&gt;0,1,0)</f>
        <v>1</v>
      </c>
      <c r="G166" s="26" t="n">
        <f aca="false">IF('DXCC LoTW Tracking by Mode'!C166&gt;0,1,0)</f>
        <v>1</v>
      </c>
      <c r="H166" s="26" t="n">
        <f aca="false">IF('DXCC LoTW Tracking by Mode'!D166&gt;0,1,0)</f>
        <v>1</v>
      </c>
      <c r="I166" s="26" t="n">
        <f aca="false">IF('DXCC LoTW Tracking by Mode'!E166&gt;0,1,0)</f>
        <v>1</v>
      </c>
      <c r="J166" s="26" t="n">
        <f aca="false">D166+E166</f>
        <v>1</v>
      </c>
      <c r="K166" s="26" t="n">
        <f aca="false">(F166+G166+H166+I166)</f>
        <v>4</v>
      </c>
      <c r="L166" s="14"/>
      <c r="M166" s="21"/>
    </row>
    <row r="167" customFormat="false" ht="12.8" hidden="false" customHeight="false" outlineLevel="0" collapsed="false">
      <c r="A167" s="7" t="s">
        <v>466</v>
      </c>
      <c r="B167" s="17" t="str">
        <f aca="false">IF(J167+K167=0,"No card or LoTW",IF(J167=0,"Need card******",IF(K167=0,"******Need LoTW","")))</f>
        <v/>
      </c>
      <c r="C167" s="17" t="str">
        <f aca="false">IF(AND(E167=1,K167=0),"Field check card!",IF(AND(E167=0,K167=0),"",IF(AND(E167=1,K167&gt;0),"",IF(AND(E167=0,K167&gt;0),""))))</f>
        <v/>
      </c>
      <c r="D167" s="26" t="n">
        <f aca="false">IF('DXCC QSL Card Tracking'!D167&gt;0,1,0)</f>
        <v>0</v>
      </c>
      <c r="E167" s="26" t="n">
        <f aca="false">IF('DXCC QSL Card Tracking'!E167&gt;0,1,0)</f>
        <v>1</v>
      </c>
      <c r="F167" s="26" t="n">
        <f aca="false">IF('DXCC LoTW Tracking by Mode'!B167&gt;0,1,0)</f>
        <v>1</v>
      </c>
      <c r="G167" s="26" t="n">
        <f aca="false">IF('DXCC LoTW Tracking by Mode'!C167&gt;0,1,0)</f>
        <v>1</v>
      </c>
      <c r="H167" s="26" t="n">
        <f aca="false">IF('DXCC LoTW Tracking by Mode'!D167&gt;0,1,0)</f>
        <v>1</v>
      </c>
      <c r="I167" s="26" t="n">
        <f aca="false">IF('DXCC LoTW Tracking by Mode'!E167&gt;0,1,0)</f>
        <v>1</v>
      </c>
      <c r="J167" s="26" t="n">
        <f aca="false">D167+E167</f>
        <v>1</v>
      </c>
      <c r="K167" s="26" t="n">
        <f aca="false">(F167+G167+H167+I167)</f>
        <v>4</v>
      </c>
      <c r="L167" s="14"/>
      <c r="M167" s="21"/>
    </row>
    <row r="168" customFormat="false" ht="12.8" hidden="false" customHeight="false" outlineLevel="0" collapsed="false">
      <c r="A168" s="7" t="s">
        <v>468</v>
      </c>
      <c r="B168" s="17" t="s">
        <v>2433</v>
      </c>
      <c r="C168" s="17" t="str">
        <f aca="false">IF(AND(E168=1,K168=0),"Field check card!",IF(AND(E168=0,K168=0),"",IF(AND(E168=1,K168&gt;0),"",IF(AND(E168=0,K168&gt;0),""))))</f>
        <v/>
      </c>
      <c r="D168" s="26" t="n">
        <f aca="false">IF('DXCC QSL Card Tracking'!D168&gt;0,1,0)</f>
        <v>0</v>
      </c>
      <c r="E168" s="26" t="n">
        <f aca="false">IF('DXCC QSL Card Tracking'!E168&gt;0,1,0)</f>
        <v>0</v>
      </c>
      <c r="F168" s="26" t="n">
        <f aca="false">IF('DXCC LoTW Tracking by Mode'!B168&gt;0,1,0)</f>
        <v>0</v>
      </c>
      <c r="G168" s="26" t="n">
        <f aca="false">IF('DXCC LoTW Tracking by Mode'!C168&gt;0,1,0)</f>
        <v>0</v>
      </c>
      <c r="H168" s="26" t="n">
        <f aca="false">IF('DXCC LoTW Tracking by Mode'!D168&gt;0,1,0)</f>
        <v>0</v>
      </c>
      <c r="I168" s="26" t="n">
        <f aca="false">IF('DXCC LoTW Tracking by Mode'!E168&gt;0,1,0)</f>
        <v>0</v>
      </c>
      <c r="J168" s="26" t="n">
        <f aca="false">D168+E168</f>
        <v>0</v>
      </c>
      <c r="K168" s="26" t="n">
        <f aca="false">(F168+G168+H168+I168)</f>
        <v>0</v>
      </c>
      <c r="L168" s="14"/>
      <c r="M168" s="21"/>
    </row>
    <row r="169" customFormat="false" ht="12.8" hidden="false" customHeight="false" outlineLevel="0" collapsed="false">
      <c r="A169" s="7" t="s">
        <v>470</v>
      </c>
      <c r="B169" s="17" t="str">
        <f aca="false">IF(J169+K169=0,"No card or LoTW",IF(J169=0,"Need card******",IF(K169=0,"******Need LoTW","")))</f>
        <v/>
      </c>
      <c r="C169" s="17" t="str">
        <f aca="false">IF(AND(E169=1,K169=0),"Field check card!",IF(AND(E169=0,K169=0),"",IF(AND(E169=1,K169&gt;0),"",IF(AND(E169=0,K169&gt;0),""))))</f>
        <v/>
      </c>
      <c r="D169" s="26" t="n">
        <f aca="false">IF('DXCC QSL Card Tracking'!D169&gt;0,1,0)</f>
        <v>0</v>
      </c>
      <c r="E169" s="26" t="n">
        <f aca="false">IF('DXCC QSL Card Tracking'!E169&gt;0,1,0)</f>
        <v>1</v>
      </c>
      <c r="F169" s="26" t="n">
        <f aca="false">IF('DXCC LoTW Tracking by Mode'!B169&gt;0,1,0)</f>
        <v>1</v>
      </c>
      <c r="G169" s="26" t="n">
        <f aca="false">IF('DXCC LoTW Tracking by Mode'!C169&gt;0,1,0)</f>
        <v>1</v>
      </c>
      <c r="H169" s="26" t="n">
        <f aca="false">IF('DXCC LoTW Tracking by Mode'!D169&gt;0,1,0)</f>
        <v>1</v>
      </c>
      <c r="I169" s="26" t="n">
        <f aca="false">IF('DXCC LoTW Tracking by Mode'!E169&gt;0,1,0)</f>
        <v>1</v>
      </c>
      <c r="J169" s="26" t="n">
        <f aca="false">D169+E169</f>
        <v>1</v>
      </c>
      <c r="K169" s="26" t="n">
        <f aca="false">(F169+G169+H169+I169)</f>
        <v>4</v>
      </c>
      <c r="L169" s="14"/>
      <c r="M169" s="21"/>
    </row>
    <row r="170" customFormat="false" ht="12.8" hidden="false" customHeight="false" outlineLevel="0" collapsed="false">
      <c r="A170" s="7" t="s">
        <v>473</v>
      </c>
      <c r="B170" s="17" t="str">
        <f aca="false">IF(J170+K170=0,"No card or LoTW",IF(J170=0,"Need card******",IF(K170=0,"******Need LoTW","")))</f>
        <v/>
      </c>
      <c r="C170" s="17" t="str">
        <f aca="false">IF(AND(E170=1,K170=0),"Field check card!",IF(AND(E170=0,K170=0),"",IF(AND(E170=1,K170&gt;0),"",IF(AND(E170=0,K170&gt;0),""))))</f>
        <v/>
      </c>
      <c r="D170" s="26" t="n">
        <f aca="false">IF('DXCC QSL Card Tracking'!D170&gt;0,1,0)</f>
        <v>0</v>
      </c>
      <c r="E170" s="26" t="n">
        <f aca="false">IF('DXCC QSL Card Tracking'!E170&gt;0,1,0)</f>
        <v>1</v>
      </c>
      <c r="F170" s="26" t="n">
        <f aca="false">IF('DXCC LoTW Tracking by Mode'!B170&gt;0,1,0)</f>
        <v>1</v>
      </c>
      <c r="G170" s="26" t="n">
        <f aca="false">IF('DXCC LoTW Tracking by Mode'!C170&gt;0,1,0)</f>
        <v>1</v>
      </c>
      <c r="H170" s="26" t="n">
        <f aca="false">IF('DXCC LoTW Tracking by Mode'!D170&gt;0,1,0)</f>
        <v>1</v>
      </c>
      <c r="I170" s="26" t="n">
        <f aca="false">IF('DXCC LoTW Tracking by Mode'!E170&gt;0,1,0)</f>
        <v>1</v>
      </c>
      <c r="J170" s="26" t="n">
        <f aca="false">D170+E170</f>
        <v>1</v>
      </c>
      <c r="K170" s="26" t="n">
        <f aca="false">(F170+G170+H170+I170)</f>
        <v>4</v>
      </c>
      <c r="L170" s="14"/>
      <c r="M170" s="21"/>
    </row>
    <row r="171" customFormat="false" ht="12.8" hidden="false" customHeight="false" outlineLevel="0" collapsed="false">
      <c r="A171" s="7" t="s">
        <v>476</v>
      </c>
      <c r="B171" s="17" t="str">
        <f aca="false">IF(J171+K171=0,"No card or LoTW",IF(J171=0,"Need card******",IF(K171=0,"******Need LoTW","")))</f>
        <v/>
      </c>
      <c r="C171" s="17" t="str">
        <f aca="false">IF(AND(E171=1,K171=0),"Field check card!",IF(AND(E171=0,K171=0),"",IF(AND(E171=1,K171&gt;0),"",IF(AND(E171=0,K171&gt;0),""))))</f>
        <v/>
      </c>
      <c r="D171" s="26" t="n">
        <f aca="false">IF('DXCC QSL Card Tracking'!D171&gt;0,1,0)</f>
        <v>0</v>
      </c>
      <c r="E171" s="26" t="n">
        <f aca="false">IF('DXCC QSL Card Tracking'!E171&gt;0,1,0)</f>
        <v>1</v>
      </c>
      <c r="F171" s="26" t="n">
        <f aca="false">IF('DXCC LoTW Tracking by Mode'!B171&gt;0,1,0)</f>
        <v>1</v>
      </c>
      <c r="G171" s="26" t="n">
        <f aca="false">IF('DXCC LoTW Tracking by Mode'!C171&gt;0,1,0)</f>
        <v>1</v>
      </c>
      <c r="H171" s="26" t="n">
        <f aca="false">IF('DXCC LoTW Tracking by Mode'!D171&gt;0,1,0)</f>
        <v>1</v>
      </c>
      <c r="I171" s="26" t="n">
        <f aca="false">IF('DXCC LoTW Tracking by Mode'!E171&gt;0,1,0)</f>
        <v>0</v>
      </c>
      <c r="J171" s="26" t="n">
        <f aca="false">D171+E171</f>
        <v>1</v>
      </c>
      <c r="K171" s="26" t="n">
        <f aca="false">(F171+G171+H171+I171)</f>
        <v>3</v>
      </c>
      <c r="L171" s="14"/>
      <c r="M171" s="21"/>
    </row>
    <row r="172" customFormat="false" ht="12.8" hidden="false" customHeight="false" outlineLevel="0" collapsed="false">
      <c r="A172" s="7" t="s">
        <v>479</v>
      </c>
      <c r="B172" s="17" t="str">
        <f aca="false">IF(J172+K172=0,"No card or LoTW",IF(J172=0,"Need card******",IF(K172=0,"******Need LoTW","")))</f>
        <v/>
      </c>
      <c r="C172" s="17" t="str">
        <f aca="false">IF(AND(E172=1,K172=0),"Field check card!",IF(AND(E172=0,K172=0),"",IF(AND(E172=1,K172&gt;0),"",IF(AND(E172=0,K172&gt;0),""))))</f>
        <v/>
      </c>
      <c r="D172" s="26" t="n">
        <f aca="false">IF('DXCC QSL Card Tracking'!D172&gt;0,1,0)</f>
        <v>0</v>
      </c>
      <c r="E172" s="26" t="n">
        <f aca="false">IF('DXCC QSL Card Tracking'!E172&gt;0,1,0)</f>
        <v>1</v>
      </c>
      <c r="F172" s="26" t="n">
        <f aca="false">IF('DXCC LoTW Tracking by Mode'!B172&gt;0,1,0)</f>
        <v>1</v>
      </c>
      <c r="G172" s="26" t="n">
        <f aca="false">IF('DXCC LoTW Tracking by Mode'!C172&gt;0,1,0)</f>
        <v>0</v>
      </c>
      <c r="H172" s="26" t="n">
        <f aca="false">IF('DXCC LoTW Tracking by Mode'!D172&gt;0,1,0)</f>
        <v>1</v>
      </c>
      <c r="I172" s="26" t="n">
        <f aca="false">IF('DXCC LoTW Tracking by Mode'!E172&gt;0,1,0)</f>
        <v>0</v>
      </c>
      <c r="J172" s="26" t="n">
        <f aca="false">D172+E172</f>
        <v>1</v>
      </c>
      <c r="K172" s="26" t="n">
        <f aca="false">(F172+G172+H172+I172)</f>
        <v>2</v>
      </c>
      <c r="L172" s="14"/>
      <c r="M172" s="21"/>
    </row>
    <row r="173" customFormat="false" ht="12.8" hidden="false" customHeight="false" outlineLevel="0" collapsed="false">
      <c r="A173" s="7" t="s">
        <v>482</v>
      </c>
      <c r="B173" s="17" t="str">
        <f aca="false">IF(J173+K173=0,"No card or LoTW",IF(J173=0,"Need card******",IF(K173=0,"******Need LoTW","")))</f>
        <v/>
      </c>
      <c r="C173" s="17" t="str">
        <f aca="false">IF(AND(E173=1,K173=0),"Field check card!",IF(AND(E173=0,K173=0),"",IF(AND(E173=1,K173&gt;0),"",IF(AND(E173=0,K173&gt;0),""))))</f>
        <v/>
      </c>
      <c r="D173" s="26" t="n">
        <f aca="false">IF('DXCC QSL Card Tracking'!D173&gt;0,1,0)</f>
        <v>1</v>
      </c>
      <c r="E173" s="26" t="n">
        <f aca="false">IF('DXCC QSL Card Tracking'!E173&gt;0,1,0)</f>
        <v>0</v>
      </c>
      <c r="F173" s="26" t="n">
        <f aca="false">IF('DXCC LoTW Tracking by Mode'!B173&gt;0,1,0)</f>
        <v>1</v>
      </c>
      <c r="G173" s="26" t="n">
        <f aca="false">IF('DXCC LoTW Tracking by Mode'!C173&gt;0,1,0)</f>
        <v>1</v>
      </c>
      <c r="H173" s="26" t="n">
        <f aca="false">IF('DXCC LoTW Tracking by Mode'!D173&gt;0,1,0)</f>
        <v>1</v>
      </c>
      <c r="I173" s="26" t="n">
        <f aca="false">IF('DXCC LoTW Tracking by Mode'!E173&gt;0,1,0)</f>
        <v>1</v>
      </c>
      <c r="J173" s="26" t="n">
        <f aca="false">D173+E173</f>
        <v>1</v>
      </c>
      <c r="K173" s="26" t="n">
        <f aca="false">(F173+G173+H173+I173)</f>
        <v>4</v>
      </c>
      <c r="L173" s="14"/>
      <c r="M173" s="21"/>
    </row>
    <row r="174" customFormat="false" ht="12.8" hidden="false" customHeight="false" outlineLevel="0" collapsed="false">
      <c r="A174" s="7" t="s">
        <v>485</v>
      </c>
      <c r="B174" s="17" t="str">
        <f aca="false">IF(J174+K174=0,"No card or LoTW",IF(J174=0,"Need card******",IF(K174=0,"******Need LoTW","")))</f>
        <v/>
      </c>
      <c r="C174" s="17" t="str">
        <f aca="false">IF(AND(E174=1,K174=0),"Field check card!",IF(AND(E174=0,K174=0),"",IF(AND(E174=1,K174&gt;0),"",IF(AND(E174=0,K174&gt;0),""))))</f>
        <v/>
      </c>
      <c r="D174" s="26" t="n">
        <f aca="false">IF('DXCC QSL Card Tracking'!D174&gt;0,1,0)</f>
        <v>1</v>
      </c>
      <c r="E174" s="26" t="n">
        <f aca="false">IF('DXCC QSL Card Tracking'!E174&gt;0,1,0)</f>
        <v>0</v>
      </c>
      <c r="F174" s="26" t="n">
        <f aca="false">IF('DXCC LoTW Tracking by Mode'!B174&gt;0,1,0)</f>
        <v>1</v>
      </c>
      <c r="G174" s="26" t="n">
        <f aca="false">IF('DXCC LoTW Tracking by Mode'!C174&gt;0,1,0)</f>
        <v>1</v>
      </c>
      <c r="H174" s="26" t="n">
        <f aca="false">IF('DXCC LoTW Tracking by Mode'!D174&gt;0,1,0)</f>
        <v>1</v>
      </c>
      <c r="I174" s="26" t="n">
        <f aca="false">IF('DXCC LoTW Tracking by Mode'!E174&gt;0,1,0)</f>
        <v>1</v>
      </c>
      <c r="J174" s="26" t="n">
        <f aca="false">D174+E174</f>
        <v>1</v>
      </c>
      <c r="K174" s="26" t="n">
        <f aca="false">(F174+G174+H174+I174)</f>
        <v>4</v>
      </c>
      <c r="L174" s="14"/>
      <c r="M174" s="21"/>
    </row>
    <row r="175" customFormat="false" ht="12.8" hidden="false" customHeight="false" outlineLevel="0" collapsed="false">
      <c r="A175" s="7" t="s">
        <v>488</v>
      </c>
      <c r="B175" s="17" t="str">
        <f aca="false">IF(J175+K175=0,"No card or LoTW",IF(J175=0,"Need card******",IF(K175=0,"******Need LoTW","")))</f>
        <v/>
      </c>
      <c r="C175" s="17" t="str">
        <f aca="false">IF(AND(E175=1,K175=0),"Field check card!",IF(AND(E175=0,K175=0),"",IF(AND(E175=1,K175&gt;0),"",IF(AND(E175=0,K175&gt;0),""))))</f>
        <v/>
      </c>
      <c r="D175" s="26" t="n">
        <f aca="false">IF('DXCC QSL Card Tracking'!D175&gt;0,1,0)</f>
        <v>1</v>
      </c>
      <c r="E175" s="26" t="n">
        <f aca="false">IF('DXCC QSL Card Tracking'!E175&gt;0,1,0)</f>
        <v>0</v>
      </c>
      <c r="F175" s="26" t="n">
        <f aca="false">IF('DXCC LoTW Tracking by Mode'!B175&gt;0,1,0)</f>
        <v>1</v>
      </c>
      <c r="G175" s="26" t="n">
        <f aca="false">IF('DXCC LoTW Tracking by Mode'!C175&gt;0,1,0)</f>
        <v>1</v>
      </c>
      <c r="H175" s="26" t="n">
        <f aca="false">IF('DXCC LoTW Tracking by Mode'!D175&gt;0,1,0)</f>
        <v>1</v>
      </c>
      <c r="I175" s="26" t="n">
        <f aca="false">IF('DXCC LoTW Tracking by Mode'!E175&gt;0,1,0)</f>
        <v>1</v>
      </c>
      <c r="J175" s="26" t="n">
        <f aca="false">D175+E175</f>
        <v>1</v>
      </c>
      <c r="K175" s="26" t="n">
        <f aca="false">(F175+G175+H175+I175)</f>
        <v>4</v>
      </c>
      <c r="L175" s="14"/>
      <c r="M175" s="21"/>
    </row>
    <row r="176" customFormat="false" ht="12.8" hidden="false" customHeight="false" outlineLevel="0" collapsed="false">
      <c r="A176" s="7" t="s">
        <v>490</v>
      </c>
      <c r="B176" s="17" t="s">
        <v>2433</v>
      </c>
      <c r="C176" s="17" t="str">
        <f aca="false">IF(AND(E176=1,K176=0),"Field check card!",IF(AND(E176=0,K176=0),"",IF(AND(E176=1,K176&gt;0),"",IF(AND(E176=0,K176&gt;0),""))))</f>
        <v/>
      </c>
      <c r="D176" s="26" t="n">
        <f aca="false">IF('DXCC QSL Card Tracking'!D176&gt;0,1,0)</f>
        <v>0</v>
      </c>
      <c r="E176" s="26" t="n">
        <f aca="false">IF('DXCC QSL Card Tracking'!E176&gt;0,1,0)</f>
        <v>0</v>
      </c>
      <c r="F176" s="26" t="n">
        <f aca="false">IF('DXCC LoTW Tracking by Mode'!B176&gt;0,1,0)</f>
        <v>0</v>
      </c>
      <c r="G176" s="26" t="n">
        <f aca="false">IF('DXCC LoTW Tracking by Mode'!C176&gt;0,1,0)</f>
        <v>0</v>
      </c>
      <c r="H176" s="26" t="n">
        <f aca="false">IF('DXCC LoTW Tracking by Mode'!D176&gt;0,1,0)</f>
        <v>0</v>
      </c>
      <c r="I176" s="26" t="n">
        <f aca="false">IF('DXCC LoTW Tracking by Mode'!E176&gt;0,1,0)</f>
        <v>0</v>
      </c>
      <c r="J176" s="26" t="n">
        <f aca="false">D176+E176</f>
        <v>0</v>
      </c>
      <c r="K176" s="26" t="n">
        <f aca="false">(F176+G176+H176+I176)</f>
        <v>0</v>
      </c>
      <c r="L176" s="14"/>
      <c r="M176" s="21"/>
    </row>
    <row r="177" customFormat="false" ht="12.8" hidden="false" customHeight="false" outlineLevel="0" collapsed="false">
      <c r="A177" s="7" t="s">
        <v>492</v>
      </c>
      <c r="B177" s="17" t="str">
        <f aca="false">IF(J177+K177=0,"No card or LoTW",IF(J177=0,"Need card******",IF(K177=0,"******Need LoTW","")))</f>
        <v/>
      </c>
      <c r="C177" s="17" t="str">
        <f aca="false">IF(AND(E177=1,K177=0),"Field check card!",IF(AND(E177=0,K177=0),"",IF(AND(E177=1,K177&gt;0),"",IF(AND(E177=0,K177&gt;0),""))))</f>
        <v/>
      </c>
      <c r="D177" s="26" t="n">
        <f aca="false">IF('DXCC QSL Card Tracking'!D177&gt;0,1,0)</f>
        <v>1</v>
      </c>
      <c r="E177" s="26" t="n">
        <f aca="false">IF('DXCC QSL Card Tracking'!E177&gt;0,1,0)</f>
        <v>0</v>
      </c>
      <c r="F177" s="26" t="n">
        <f aca="false">IF('DXCC LoTW Tracking by Mode'!B177&gt;0,1,0)</f>
        <v>1</v>
      </c>
      <c r="G177" s="26" t="n">
        <f aca="false">IF('DXCC LoTW Tracking by Mode'!C177&gt;0,1,0)</f>
        <v>1</v>
      </c>
      <c r="H177" s="26" t="n">
        <f aca="false">IF('DXCC LoTW Tracking by Mode'!D177&gt;0,1,0)</f>
        <v>1</v>
      </c>
      <c r="I177" s="26" t="n">
        <f aca="false">IF('DXCC LoTW Tracking by Mode'!E177&gt;0,1,0)</f>
        <v>1</v>
      </c>
      <c r="J177" s="26" t="n">
        <f aca="false">D177+E177</f>
        <v>1</v>
      </c>
      <c r="K177" s="26" t="n">
        <f aca="false">(F177+G177+H177+I177)</f>
        <v>4</v>
      </c>
      <c r="L177" s="14"/>
      <c r="M177" s="21"/>
    </row>
    <row r="178" customFormat="false" ht="12.8" hidden="false" customHeight="false" outlineLevel="0" collapsed="false">
      <c r="A178" s="7" t="s">
        <v>495</v>
      </c>
      <c r="B178" s="17" t="str">
        <f aca="false">IF(J178+K178=0,"No card or LoTW",IF(J178=0,"Need card******",IF(K178=0,"******Need LoTW","")))</f>
        <v/>
      </c>
      <c r="C178" s="17" t="str">
        <f aca="false">IF(AND(E178=1,K178=0),"Field check card!",IF(AND(E178=0,K178=0),"",IF(AND(E178=1,K178&gt;0),"",IF(AND(E178=0,K178&gt;0),""))))</f>
        <v/>
      </c>
      <c r="D178" s="26" t="n">
        <f aca="false">IF('DXCC QSL Card Tracking'!D178&gt;0,1,0)</f>
        <v>1</v>
      </c>
      <c r="E178" s="26" t="n">
        <f aca="false">IF('DXCC QSL Card Tracking'!E178&gt;0,1,0)</f>
        <v>0</v>
      </c>
      <c r="F178" s="26" t="n">
        <f aca="false">IF('DXCC LoTW Tracking by Mode'!B178&gt;0,1,0)</f>
        <v>1</v>
      </c>
      <c r="G178" s="26" t="n">
        <f aca="false">IF('DXCC LoTW Tracking by Mode'!C178&gt;0,1,0)</f>
        <v>1</v>
      </c>
      <c r="H178" s="26" t="n">
        <f aca="false">IF('DXCC LoTW Tracking by Mode'!D178&gt;0,1,0)</f>
        <v>1</v>
      </c>
      <c r="I178" s="26" t="n">
        <f aca="false">IF('DXCC LoTW Tracking by Mode'!E178&gt;0,1,0)</f>
        <v>1</v>
      </c>
      <c r="J178" s="26" t="n">
        <f aca="false">D178+E178</f>
        <v>1</v>
      </c>
      <c r="K178" s="26" t="n">
        <f aca="false">(F178+G178+H178+I178)</f>
        <v>4</v>
      </c>
      <c r="L178" s="14"/>
      <c r="M178" s="21"/>
    </row>
    <row r="179" customFormat="false" ht="12.8" hidden="false" customHeight="false" outlineLevel="0" collapsed="false">
      <c r="A179" s="7" t="s">
        <v>498</v>
      </c>
      <c r="B179" s="17" t="str">
        <f aca="false">IF(J179+K179=0,"No card or LoTW",IF(J179=0,"Need card******",IF(K179=0,"******Need LoTW","")))</f>
        <v/>
      </c>
      <c r="C179" s="17" t="str">
        <f aca="false">IF(AND(E179=1,K179=0),"Field check card!",IF(AND(E179=0,K179=0),"",IF(AND(E179=1,K179&gt;0),"",IF(AND(E179=0,K179&gt;0),""))))</f>
        <v/>
      </c>
      <c r="D179" s="26" t="n">
        <f aca="false">IF('DXCC QSL Card Tracking'!D179&gt;0,1,0)</f>
        <v>1</v>
      </c>
      <c r="E179" s="26" t="n">
        <f aca="false">IF('DXCC QSL Card Tracking'!E179&gt;0,1,0)</f>
        <v>0</v>
      </c>
      <c r="F179" s="26" t="n">
        <f aca="false">IF('DXCC LoTW Tracking by Mode'!B179&gt;0,1,0)</f>
        <v>1</v>
      </c>
      <c r="G179" s="26" t="n">
        <f aca="false">IF('DXCC LoTW Tracking by Mode'!C179&gt;0,1,0)</f>
        <v>1</v>
      </c>
      <c r="H179" s="26" t="n">
        <f aca="false">IF('DXCC LoTW Tracking by Mode'!D179&gt;0,1,0)</f>
        <v>1</v>
      </c>
      <c r="I179" s="26" t="n">
        <f aca="false">IF('DXCC LoTW Tracking by Mode'!E179&gt;0,1,0)</f>
        <v>1</v>
      </c>
      <c r="J179" s="26" t="n">
        <f aca="false">D179+E179</f>
        <v>1</v>
      </c>
      <c r="K179" s="26" t="n">
        <f aca="false">(F179+G179+H179+I179)</f>
        <v>4</v>
      </c>
      <c r="L179" s="14"/>
      <c r="M179" s="21"/>
    </row>
    <row r="180" customFormat="false" ht="12.8" hidden="false" customHeight="false" outlineLevel="0" collapsed="false">
      <c r="A180" s="7" t="s">
        <v>501</v>
      </c>
      <c r="B180" s="17" t="str">
        <f aca="false">IF(J180+K180=0,"No card or LoTW",IF(J180=0,"Need card******",IF(K180=0,"******Need LoTW","")))</f>
        <v/>
      </c>
      <c r="C180" s="17" t="str">
        <f aca="false">IF(AND(E180=1,K180=0),"Field check card!",IF(AND(E180=0,K180=0),"",IF(AND(E180=1,K180&gt;0),"",IF(AND(E180=0,K180&gt;0),""))))</f>
        <v/>
      </c>
      <c r="D180" s="26" t="n">
        <f aca="false">IF('DXCC QSL Card Tracking'!D180&gt;0,1,0)</f>
        <v>0</v>
      </c>
      <c r="E180" s="26" t="n">
        <f aca="false">IF('DXCC QSL Card Tracking'!E180&gt;0,1,0)</f>
        <v>1</v>
      </c>
      <c r="F180" s="26" t="n">
        <f aca="false">IF('DXCC LoTW Tracking by Mode'!B180&gt;0,1,0)</f>
        <v>1</v>
      </c>
      <c r="G180" s="26" t="n">
        <f aca="false">IF('DXCC LoTW Tracking by Mode'!C180&gt;0,1,0)</f>
        <v>1</v>
      </c>
      <c r="H180" s="26" t="n">
        <f aca="false">IF('DXCC LoTW Tracking by Mode'!D180&gt;0,1,0)</f>
        <v>0</v>
      </c>
      <c r="I180" s="26" t="n">
        <f aca="false">IF('DXCC LoTW Tracking by Mode'!E180&gt;0,1,0)</f>
        <v>0</v>
      </c>
      <c r="J180" s="26" t="n">
        <f aca="false">D180+E180</f>
        <v>1</v>
      </c>
      <c r="K180" s="26" t="n">
        <f aca="false">(F180+G180+H180+I180)</f>
        <v>2</v>
      </c>
      <c r="L180" s="14"/>
      <c r="M180" s="21"/>
    </row>
    <row r="181" customFormat="false" ht="12.8" hidden="false" customHeight="false" outlineLevel="0" collapsed="false">
      <c r="A181" s="7" t="s">
        <v>504</v>
      </c>
      <c r="B181" s="17" t="str">
        <f aca="false">IF(J181+K181=0,"No card or LoTW",IF(J181=0,"Need card******",IF(K181=0,"******Need LoTW","")))</f>
        <v/>
      </c>
      <c r="C181" s="17" t="str">
        <f aca="false">IF(AND(E181=1,K181=0),"Field check card!",IF(AND(E181=0,K181=0),"",IF(AND(E181=1,K181&gt;0),"",IF(AND(E181=0,K181&gt;0),""))))</f>
        <v/>
      </c>
      <c r="D181" s="26" t="n">
        <f aca="false">IF('DXCC QSL Card Tracking'!D181&gt;0,1,0)</f>
        <v>1</v>
      </c>
      <c r="E181" s="26" t="n">
        <f aca="false">IF('DXCC QSL Card Tracking'!E181&gt;0,1,0)</f>
        <v>0</v>
      </c>
      <c r="F181" s="26" t="n">
        <f aca="false">IF('DXCC LoTW Tracking by Mode'!B181&gt;0,1,0)</f>
        <v>1</v>
      </c>
      <c r="G181" s="26" t="n">
        <f aca="false">IF('DXCC LoTW Tracking by Mode'!C181&gt;0,1,0)</f>
        <v>1</v>
      </c>
      <c r="H181" s="26" t="n">
        <f aca="false">IF('DXCC LoTW Tracking by Mode'!D181&gt;0,1,0)</f>
        <v>1</v>
      </c>
      <c r="I181" s="26" t="n">
        <f aca="false">IF('DXCC LoTW Tracking by Mode'!E181&gt;0,1,0)</f>
        <v>1</v>
      </c>
      <c r="J181" s="26" t="n">
        <f aca="false">D181+E181</f>
        <v>1</v>
      </c>
      <c r="K181" s="26" t="n">
        <f aca="false">(F181+G181+H181+I181)</f>
        <v>4</v>
      </c>
      <c r="L181" s="14"/>
      <c r="M181" s="21"/>
    </row>
    <row r="182" customFormat="false" ht="12.8" hidden="false" customHeight="false" outlineLevel="0" collapsed="false">
      <c r="A182" s="7" t="s">
        <v>506</v>
      </c>
      <c r="B182" s="17" t="s">
        <v>2433</v>
      </c>
      <c r="C182" s="17" t="str">
        <f aca="false">IF(AND(E182=1,K182=0),"Field check card!",IF(AND(E182=0,K182=0),"",IF(AND(E182=1,K182&gt;0),"",IF(AND(E182=0,K182&gt;0),""))))</f>
        <v/>
      </c>
      <c r="D182" s="26" t="n">
        <f aca="false">IF('DXCC QSL Card Tracking'!D182&gt;0,1,0)</f>
        <v>0</v>
      </c>
      <c r="E182" s="26" t="n">
        <f aca="false">IF('DXCC QSL Card Tracking'!E182&gt;0,1,0)</f>
        <v>0</v>
      </c>
      <c r="F182" s="26" t="n">
        <f aca="false">IF('DXCC LoTW Tracking by Mode'!B182&gt;0,1,0)</f>
        <v>0</v>
      </c>
      <c r="G182" s="26" t="n">
        <f aca="false">IF('DXCC LoTW Tracking by Mode'!C182&gt;0,1,0)</f>
        <v>0</v>
      </c>
      <c r="H182" s="26" t="n">
        <f aca="false">IF('DXCC LoTW Tracking by Mode'!D182&gt;0,1,0)</f>
        <v>0</v>
      </c>
      <c r="I182" s="26" t="n">
        <f aca="false">IF('DXCC LoTW Tracking by Mode'!E182&gt;0,1,0)</f>
        <v>0</v>
      </c>
      <c r="J182" s="26" t="n">
        <f aca="false">D182+E182</f>
        <v>0</v>
      </c>
      <c r="K182" s="26" t="n">
        <f aca="false">(F182+G182+H182+I182)</f>
        <v>0</v>
      </c>
      <c r="L182" s="14"/>
      <c r="M182" s="21"/>
    </row>
    <row r="183" customFormat="false" ht="12.8" hidden="false" customHeight="false" outlineLevel="0" collapsed="false">
      <c r="A183" s="7" t="s">
        <v>508</v>
      </c>
      <c r="B183" s="17" t="str">
        <f aca="false">IF(J183+K183=0,"No card or LoTW",IF(J183=0,"Need card******",IF(K183=0,"******Need LoTW","")))</f>
        <v/>
      </c>
      <c r="C183" s="17" t="str">
        <f aca="false">IF(AND(E183=1,K183=0),"Field check card!",IF(AND(E183=0,K183=0),"",IF(AND(E183=1,K183&gt;0),"",IF(AND(E183=0,K183&gt;0),""))))</f>
        <v/>
      </c>
      <c r="D183" s="26" t="n">
        <f aca="false">IF('DXCC QSL Card Tracking'!D183&gt;0,1,0)</f>
        <v>0</v>
      </c>
      <c r="E183" s="26" t="n">
        <f aca="false">IF('DXCC QSL Card Tracking'!E183&gt;0,1,0)</f>
        <v>1</v>
      </c>
      <c r="F183" s="26" t="n">
        <f aca="false">IF('DXCC LoTW Tracking by Mode'!B183&gt;0,1,0)</f>
        <v>1</v>
      </c>
      <c r="G183" s="26" t="n">
        <f aca="false">IF('DXCC LoTW Tracking by Mode'!C183&gt;0,1,0)</f>
        <v>1</v>
      </c>
      <c r="H183" s="26" t="n">
        <f aca="false">IF('DXCC LoTW Tracking by Mode'!D183&gt;0,1,0)</f>
        <v>1</v>
      </c>
      <c r="I183" s="26" t="n">
        <f aca="false">IF('DXCC LoTW Tracking by Mode'!E183&gt;0,1,0)</f>
        <v>1</v>
      </c>
      <c r="J183" s="26" t="n">
        <f aca="false">D183+E183</f>
        <v>1</v>
      </c>
      <c r="K183" s="26" t="n">
        <f aca="false">(F183+G183+H183+I183)</f>
        <v>4</v>
      </c>
      <c r="L183" s="14"/>
      <c r="M183" s="21"/>
    </row>
    <row r="184" customFormat="false" ht="12.8" hidden="false" customHeight="false" outlineLevel="0" collapsed="false">
      <c r="A184" s="7" t="s">
        <v>511</v>
      </c>
      <c r="B184" s="17" t="str">
        <f aca="false">IF(J184+K184=0,"No card or LoTW",IF(J184=0,"Need card******",IF(K184=0,"******Need LoTW","")))</f>
        <v/>
      </c>
      <c r="C184" s="17" t="str">
        <f aca="false">IF(AND(E184=1,K184=0),"Field check card!",IF(AND(E184=0,K184=0),"",IF(AND(E184=1,K184&gt;0),"",IF(AND(E184=0,K184&gt;0),""))))</f>
        <v/>
      </c>
      <c r="D184" s="26" t="n">
        <f aca="false">IF('DXCC QSL Card Tracking'!D184&gt;0,1,0)</f>
        <v>1</v>
      </c>
      <c r="E184" s="26" t="n">
        <f aca="false">IF('DXCC QSL Card Tracking'!E184&gt;0,1,0)</f>
        <v>0</v>
      </c>
      <c r="F184" s="26" t="n">
        <f aca="false">IF('DXCC LoTW Tracking by Mode'!B184&gt;0,1,0)</f>
        <v>1</v>
      </c>
      <c r="G184" s="26" t="n">
        <f aca="false">IF('DXCC LoTW Tracking by Mode'!C184&gt;0,1,0)</f>
        <v>0</v>
      </c>
      <c r="H184" s="26" t="n">
        <f aca="false">IF('DXCC LoTW Tracking by Mode'!D184&gt;0,1,0)</f>
        <v>1</v>
      </c>
      <c r="I184" s="26" t="n">
        <f aca="false">IF('DXCC LoTW Tracking by Mode'!E184&gt;0,1,0)</f>
        <v>0</v>
      </c>
      <c r="J184" s="26" t="n">
        <f aca="false">D184+E184</f>
        <v>1</v>
      </c>
      <c r="K184" s="26" t="n">
        <f aca="false">(F184+G184+H184+I184)</f>
        <v>2</v>
      </c>
      <c r="L184" s="14"/>
      <c r="M184" s="21"/>
    </row>
    <row r="185" customFormat="false" ht="12.8" hidden="false" customHeight="false" outlineLevel="0" collapsed="false">
      <c r="A185" s="7" t="s">
        <v>514</v>
      </c>
      <c r="B185" s="17" t="str">
        <f aca="false">IF(J185+K185=0,"No card or LoTW",IF(J185=0,"Need card******",IF(K185=0,"******Need LoTW","")))</f>
        <v/>
      </c>
      <c r="C185" s="17" t="str">
        <f aca="false">IF(AND(E185=1,K185=0),"Field check card!",IF(AND(E185=0,K185=0),"",IF(AND(E185=1,K185&gt;0),"",IF(AND(E185=0,K185&gt;0),""))))</f>
        <v/>
      </c>
      <c r="D185" s="26" t="n">
        <f aca="false">IF('DXCC QSL Card Tracking'!D185&gt;0,1,0)</f>
        <v>0</v>
      </c>
      <c r="E185" s="26" t="n">
        <f aca="false">IF('DXCC QSL Card Tracking'!E185&gt;0,1,0)</f>
        <v>1</v>
      </c>
      <c r="F185" s="26" t="n">
        <f aca="false">IF('DXCC LoTW Tracking by Mode'!B185&gt;0,1,0)</f>
        <v>1</v>
      </c>
      <c r="G185" s="26" t="n">
        <f aca="false">IF('DXCC LoTW Tracking by Mode'!C185&gt;0,1,0)</f>
        <v>1</v>
      </c>
      <c r="H185" s="26" t="n">
        <f aca="false">IF('DXCC LoTW Tracking by Mode'!D185&gt;0,1,0)</f>
        <v>0</v>
      </c>
      <c r="I185" s="26" t="n">
        <f aca="false">IF('DXCC LoTW Tracking by Mode'!E185&gt;0,1,0)</f>
        <v>1</v>
      </c>
      <c r="J185" s="26" t="n">
        <f aca="false">D185+E185</f>
        <v>1</v>
      </c>
      <c r="K185" s="26" t="n">
        <f aca="false">(F185+G185+H185+I185)</f>
        <v>3</v>
      </c>
      <c r="L185" s="14"/>
      <c r="M185" s="21"/>
    </row>
    <row r="186" customFormat="false" ht="12.8" hidden="false" customHeight="false" outlineLevel="0" collapsed="false">
      <c r="A186" s="7" t="s">
        <v>517</v>
      </c>
      <c r="B186" s="17" t="str">
        <f aca="false">IF(J186+K186=0,"No card or LoTW",IF(J186=0,"Need card******",IF(K186=0,"******Need LoTW","")))</f>
        <v/>
      </c>
      <c r="C186" s="17" t="str">
        <f aca="false">IF(AND(E186=1,K186=0),"Field check card!",IF(AND(E186=0,K186=0),"",IF(AND(E186=1,K186&gt;0),"",IF(AND(E186=0,K186&gt;0),""))))</f>
        <v/>
      </c>
      <c r="D186" s="26" t="n">
        <f aca="false">IF('DXCC QSL Card Tracking'!D186&gt;0,1,0)</f>
        <v>0</v>
      </c>
      <c r="E186" s="26" t="n">
        <f aca="false">IF('DXCC QSL Card Tracking'!E186&gt;0,1,0)</f>
        <v>1</v>
      </c>
      <c r="F186" s="26" t="n">
        <f aca="false">IF('DXCC LoTW Tracking by Mode'!B186&gt;0,1,0)</f>
        <v>1</v>
      </c>
      <c r="G186" s="26" t="n">
        <f aca="false">IF('DXCC LoTW Tracking by Mode'!C186&gt;0,1,0)</f>
        <v>1</v>
      </c>
      <c r="H186" s="26" t="n">
        <f aca="false">IF('DXCC LoTW Tracking by Mode'!D186&gt;0,1,0)</f>
        <v>1</v>
      </c>
      <c r="I186" s="26" t="n">
        <f aca="false">IF('DXCC LoTW Tracking by Mode'!E186&gt;0,1,0)</f>
        <v>1</v>
      </c>
      <c r="J186" s="26" t="n">
        <f aca="false">D186+E186</f>
        <v>1</v>
      </c>
      <c r="K186" s="26" t="n">
        <f aca="false">(F186+G186+H186+I186)</f>
        <v>4</v>
      </c>
      <c r="L186" s="14"/>
      <c r="M186" s="21"/>
    </row>
    <row r="187" customFormat="false" ht="12.8" hidden="false" customHeight="false" outlineLevel="0" collapsed="false">
      <c r="A187" s="7" t="s">
        <v>519</v>
      </c>
      <c r="B187" s="17" t="str">
        <f aca="false">IF(J187+K187=0,"No card or LoTW",IF(J187=0,"Need card******",IF(K187=0,"******Need LoTW","")))</f>
        <v/>
      </c>
      <c r="C187" s="17" t="str">
        <f aca="false">IF(AND(E187=1,K187=0),"Field check card!",IF(AND(E187=0,K187=0),"",IF(AND(E187=1,K187&gt;0),"",IF(AND(E187=0,K187&gt;0),""))))</f>
        <v/>
      </c>
      <c r="D187" s="26" t="n">
        <f aca="false">IF('DXCC QSL Card Tracking'!D187&gt;0,1,0)</f>
        <v>0</v>
      </c>
      <c r="E187" s="26" t="n">
        <f aca="false">IF('DXCC QSL Card Tracking'!E187&gt;0,1,0)</f>
        <v>1</v>
      </c>
      <c r="F187" s="26" t="n">
        <f aca="false">IF('DXCC LoTW Tracking by Mode'!B187&gt;0,1,0)</f>
        <v>1</v>
      </c>
      <c r="G187" s="26" t="n">
        <f aca="false">IF('DXCC LoTW Tracking by Mode'!C187&gt;0,1,0)</f>
        <v>1</v>
      </c>
      <c r="H187" s="26" t="n">
        <f aca="false">IF('DXCC LoTW Tracking by Mode'!D187&gt;0,1,0)</f>
        <v>1</v>
      </c>
      <c r="I187" s="26" t="n">
        <f aca="false">IF('DXCC LoTW Tracking by Mode'!E187&gt;0,1,0)</f>
        <v>1</v>
      </c>
      <c r="J187" s="26" t="n">
        <f aca="false">D187+E187</f>
        <v>1</v>
      </c>
      <c r="K187" s="26" t="n">
        <f aca="false">(F187+G187+H187+I187)</f>
        <v>4</v>
      </c>
      <c r="L187" s="14"/>
      <c r="M187" s="21"/>
    </row>
    <row r="188" customFormat="false" ht="12.8" hidden="false" customHeight="false" outlineLevel="0" collapsed="false">
      <c r="A188" s="7" t="s">
        <v>522</v>
      </c>
      <c r="B188" s="17" t="str">
        <f aca="false">IF(J188+K188=0,"No card or LoTW",IF(J188=0,"Need card******",IF(K188=0,"******Need LoTW","")))</f>
        <v/>
      </c>
      <c r="C188" s="17" t="str">
        <f aca="false">IF(AND(E188=1,K188=0),"Field check card!",IF(AND(E188=0,K188=0),"",IF(AND(E188=1,K188&gt;0),"",IF(AND(E188=0,K188&gt;0),""))))</f>
        <v/>
      </c>
      <c r="D188" s="26" t="n">
        <f aca="false">IF('DXCC QSL Card Tracking'!D188&gt;0,1,0)</f>
        <v>0</v>
      </c>
      <c r="E188" s="26" t="n">
        <f aca="false">IF('DXCC QSL Card Tracking'!E188&gt;0,1,0)</f>
        <v>1</v>
      </c>
      <c r="F188" s="26" t="n">
        <f aca="false">IF('DXCC LoTW Tracking by Mode'!B188&gt;0,1,0)</f>
        <v>1</v>
      </c>
      <c r="G188" s="26" t="n">
        <f aca="false">IF('DXCC LoTW Tracking by Mode'!C188&gt;0,1,0)</f>
        <v>1</v>
      </c>
      <c r="H188" s="26" t="n">
        <f aca="false">IF('DXCC LoTW Tracking by Mode'!D188&gt;0,1,0)</f>
        <v>0</v>
      </c>
      <c r="I188" s="26" t="n">
        <f aca="false">IF('DXCC LoTW Tracking by Mode'!E188&gt;0,1,0)</f>
        <v>1</v>
      </c>
      <c r="J188" s="26" t="n">
        <f aca="false">D188+E188</f>
        <v>1</v>
      </c>
      <c r="K188" s="26" t="n">
        <f aca="false">(F188+G188+H188+I188)</f>
        <v>3</v>
      </c>
      <c r="L188" s="14"/>
      <c r="M188" s="21"/>
    </row>
    <row r="189" customFormat="false" ht="12.8" hidden="false" customHeight="false" outlineLevel="0" collapsed="false">
      <c r="A189" s="7" t="s">
        <v>524</v>
      </c>
      <c r="B189" s="17" t="s">
        <v>2433</v>
      </c>
      <c r="C189" s="17" t="str">
        <f aca="false">IF(AND(E189=1,K189=0),"Field check card!",IF(AND(E189=0,K189=0),"",IF(AND(E189=1,K189&gt;0),"",IF(AND(E189=0,K189&gt;0),""))))</f>
        <v/>
      </c>
      <c r="D189" s="26" t="n">
        <f aca="false">IF('DXCC QSL Card Tracking'!D189&gt;0,1,0)</f>
        <v>0</v>
      </c>
      <c r="E189" s="26" t="n">
        <f aca="false">IF('DXCC QSL Card Tracking'!E189&gt;0,1,0)</f>
        <v>0</v>
      </c>
      <c r="F189" s="26" t="n">
        <f aca="false">IF('DXCC LoTW Tracking by Mode'!B189&gt;0,1,0)</f>
        <v>0</v>
      </c>
      <c r="G189" s="26" t="n">
        <f aca="false">IF('DXCC LoTW Tracking by Mode'!C189&gt;0,1,0)</f>
        <v>0</v>
      </c>
      <c r="H189" s="26" t="n">
        <f aca="false">IF('DXCC LoTW Tracking by Mode'!D189&gt;0,1,0)</f>
        <v>0</v>
      </c>
      <c r="I189" s="26" t="n">
        <f aca="false">IF('DXCC LoTW Tracking by Mode'!E189&gt;0,1,0)</f>
        <v>0</v>
      </c>
      <c r="J189" s="26" t="n">
        <f aca="false">D189+E189</f>
        <v>0</v>
      </c>
      <c r="K189" s="26" t="n">
        <f aca="false">(F189+G189+H189+I189)</f>
        <v>0</v>
      </c>
      <c r="L189" s="14"/>
      <c r="M189" s="21"/>
    </row>
    <row r="190" customFormat="false" ht="12.8" hidden="false" customHeight="false" outlineLevel="0" collapsed="false">
      <c r="A190" s="7" t="s">
        <v>525</v>
      </c>
      <c r="B190" s="17" t="s">
        <v>2433</v>
      </c>
      <c r="C190" s="17" t="str">
        <f aca="false">IF(AND(E190=1,K190=0),"Field check card!",IF(AND(E190=0,K190=0),"",IF(AND(E190=1,K190&gt;0),"",IF(AND(E190=0,K190&gt;0),""))))</f>
        <v/>
      </c>
      <c r="D190" s="26" t="n">
        <f aca="false">IF('DXCC QSL Card Tracking'!D190&gt;0,1,0)</f>
        <v>0</v>
      </c>
      <c r="E190" s="26" t="n">
        <f aca="false">IF('DXCC QSL Card Tracking'!E190&gt;0,1,0)</f>
        <v>0</v>
      </c>
      <c r="F190" s="26" t="n">
        <f aca="false">IF('DXCC LoTW Tracking by Mode'!B190&gt;0,1,0)</f>
        <v>0</v>
      </c>
      <c r="G190" s="26" t="n">
        <f aca="false">IF('DXCC LoTW Tracking by Mode'!C190&gt;0,1,0)</f>
        <v>0</v>
      </c>
      <c r="H190" s="26" t="n">
        <f aca="false">IF('DXCC LoTW Tracking by Mode'!D190&gt;0,1,0)</f>
        <v>0</v>
      </c>
      <c r="I190" s="26" t="n">
        <f aca="false">IF('DXCC LoTW Tracking by Mode'!E190&gt;0,1,0)</f>
        <v>0</v>
      </c>
      <c r="J190" s="26" t="n">
        <f aca="false">D190+E190</f>
        <v>0</v>
      </c>
      <c r="K190" s="26" t="n">
        <f aca="false">(F190+G190+H190+I190)</f>
        <v>0</v>
      </c>
      <c r="L190" s="14"/>
      <c r="M190" s="21"/>
    </row>
    <row r="191" customFormat="false" ht="12.8" hidden="false" customHeight="false" outlineLevel="0" collapsed="false">
      <c r="A191" s="7" t="s">
        <v>527</v>
      </c>
      <c r="B191" s="17" t="str">
        <f aca="false">IF(J191+K191=0,"No card or LoTW",IF(J191=0,"Need card******",IF(K191=0,"******Need LoTW","")))</f>
        <v/>
      </c>
      <c r="C191" s="17" t="str">
        <f aca="false">IF(AND(E191=1,K191=0),"Field check card!",IF(AND(E191=0,K191=0),"",IF(AND(E191=1,K191&gt;0),"",IF(AND(E191=0,K191&gt;0),""))))</f>
        <v/>
      </c>
      <c r="D191" s="26" t="n">
        <f aca="false">IF('DXCC QSL Card Tracking'!D191&gt;0,1,0)</f>
        <v>0</v>
      </c>
      <c r="E191" s="26" t="n">
        <f aca="false">IF('DXCC QSL Card Tracking'!E191&gt;0,1,0)</f>
        <v>1</v>
      </c>
      <c r="F191" s="26" t="n">
        <f aca="false">IF('DXCC LoTW Tracking by Mode'!B191&gt;0,1,0)</f>
        <v>1</v>
      </c>
      <c r="G191" s="26" t="n">
        <f aca="false">IF('DXCC LoTW Tracking by Mode'!C191&gt;0,1,0)</f>
        <v>1</v>
      </c>
      <c r="H191" s="26" t="n">
        <f aca="false">IF('DXCC LoTW Tracking by Mode'!D191&gt;0,1,0)</f>
        <v>0</v>
      </c>
      <c r="I191" s="26" t="n">
        <f aca="false">IF('DXCC LoTW Tracking by Mode'!E191&gt;0,1,0)</f>
        <v>0</v>
      </c>
      <c r="J191" s="26" t="n">
        <f aca="false">D191+E191</f>
        <v>1</v>
      </c>
      <c r="K191" s="26" t="n">
        <f aca="false">(F191+G191+H191+I191)</f>
        <v>2</v>
      </c>
      <c r="L191" s="14"/>
      <c r="M191" s="21"/>
    </row>
    <row r="192" customFormat="false" ht="12.8" hidden="false" customHeight="false" outlineLevel="0" collapsed="false">
      <c r="A192" s="7" t="s">
        <v>530</v>
      </c>
      <c r="B192" s="17" t="str">
        <f aca="false">IF(J192+K192=0,"No card or LoTW",IF(J192=0,"Need card******",IF(K192=0,"******Need LoTW","")))</f>
        <v/>
      </c>
      <c r="C192" s="17" t="str">
        <f aca="false">IF(AND(E192=1,K192=0),"Field check card!",IF(AND(E192=0,K192=0),"",IF(AND(E192=1,K192&gt;0),"",IF(AND(E192=0,K192&gt;0),""))))</f>
        <v/>
      </c>
      <c r="D192" s="26" t="n">
        <f aca="false">IF('DXCC QSL Card Tracking'!D192&gt;0,1,0)</f>
        <v>1</v>
      </c>
      <c r="E192" s="26" t="n">
        <f aca="false">IF('DXCC QSL Card Tracking'!E192&gt;0,1,0)</f>
        <v>0</v>
      </c>
      <c r="F192" s="26" t="n">
        <f aca="false">IF('DXCC LoTW Tracking by Mode'!B192&gt;0,1,0)</f>
        <v>1</v>
      </c>
      <c r="G192" s="26" t="n">
        <f aca="false">IF('DXCC LoTW Tracking by Mode'!C192&gt;0,1,0)</f>
        <v>1</v>
      </c>
      <c r="H192" s="26" t="n">
        <f aca="false">IF('DXCC LoTW Tracking by Mode'!D192&gt;0,1,0)</f>
        <v>1</v>
      </c>
      <c r="I192" s="26" t="n">
        <f aca="false">IF('DXCC LoTW Tracking by Mode'!E192&gt;0,1,0)</f>
        <v>1</v>
      </c>
      <c r="J192" s="26" t="n">
        <f aca="false">D192+E192</f>
        <v>1</v>
      </c>
      <c r="K192" s="26" t="n">
        <f aca="false">(F192+G192+H192+I192)</f>
        <v>4</v>
      </c>
      <c r="L192" s="14"/>
      <c r="M192" s="21"/>
    </row>
    <row r="193" customFormat="false" ht="12.8" hidden="false" customHeight="false" outlineLevel="0" collapsed="false">
      <c r="A193" s="7" t="s">
        <v>533</v>
      </c>
      <c r="B193" s="17" t="str">
        <f aca="false">IF(J193+K193=0,"No card or LoTW",IF(J193=0,"Need card******",IF(K193=0,"******Need LoTW","")))</f>
        <v>No card or LoTW</v>
      </c>
      <c r="C193" s="17" t="str">
        <f aca="false">IF(AND(E193=1,K193=0),"Field check card!",IF(AND(E193=0,K193=0),"",IF(AND(E193=1,K193&gt;0),"",IF(AND(E193=0,K193&gt;0),""))))</f>
        <v/>
      </c>
      <c r="D193" s="26" t="n">
        <f aca="false">IF('DXCC QSL Card Tracking'!D193&gt;0,1,0)</f>
        <v>0</v>
      </c>
      <c r="E193" s="26" t="n">
        <f aca="false">IF('DXCC QSL Card Tracking'!E193&gt;0,1,0)</f>
        <v>0</v>
      </c>
      <c r="F193" s="26" t="n">
        <f aca="false">IF('DXCC LoTW Tracking by Mode'!B193&gt;0,1,0)</f>
        <v>0</v>
      </c>
      <c r="G193" s="26" t="n">
        <f aca="false">IF('DXCC LoTW Tracking by Mode'!C193&gt;0,1,0)</f>
        <v>0</v>
      </c>
      <c r="H193" s="26" t="n">
        <f aca="false">IF('DXCC LoTW Tracking by Mode'!D193&gt;0,1,0)</f>
        <v>0</v>
      </c>
      <c r="I193" s="26" t="n">
        <f aca="false">IF('DXCC LoTW Tracking by Mode'!E193&gt;0,1,0)</f>
        <v>0</v>
      </c>
      <c r="J193" s="26" t="n">
        <f aca="false">D193+E193</f>
        <v>0</v>
      </c>
      <c r="K193" s="26" t="n">
        <f aca="false">(F193+G193+H193+I193)</f>
        <v>0</v>
      </c>
      <c r="L193" s="14"/>
      <c r="M193" s="21"/>
    </row>
    <row r="194" customFormat="false" ht="12.8" hidden="false" customHeight="false" outlineLevel="0" collapsed="false">
      <c r="A194" s="7" t="s">
        <v>535</v>
      </c>
      <c r="B194" s="17" t="str">
        <f aca="false">IF(J194+K194=0,"No card or LoTW",IF(J194=0,"Need card******",IF(K194=0,"******Need LoTW","")))</f>
        <v/>
      </c>
      <c r="C194" s="17" t="str">
        <f aca="false">IF(AND(E194=1,K194=0),"Field check card!",IF(AND(E194=0,K194=0),"",IF(AND(E194=1,K194&gt;0),"",IF(AND(E194=0,K194&gt;0),""))))</f>
        <v/>
      </c>
      <c r="D194" s="26" t="n">
        <f aca="false">IF('DXCC QSL Card Tracking'!D194&gt;0,1,0)</f>
        <v>0</v>
      </c>
      <c r="E194" s="26" t="n">
        <f aca="false">IF('DXCC QSL Card Tracking'!E194&gt;0,1,0)</f>
        <v>1</v>
      </c>
      <c r="F194" s="26" t="n">
        <f aca="false">IF('DXCC LoTW Tracking by Mode'!B194&gt;0,1,0)</f>
        <v>1</v>
      </c>
      <c r="G194" s="26" t="n">
        <f aca="false">IF('DXCC LoTW Tracking by Mode'!C194&gt;0,1,0)</f>
        <v>1</v>
      </c>
      <c r="H194" s="26" t="n">
        <f aca="false">IF('DXCC LoTW Tracking by Mode'!D194&gt;0,1,0)</f>
        <v>0</v>
      </c>
      <c r="I194" s="26" t="n">
        <f aca="false">IF('DXCC LoTW Tracking by Mode'!E194&gt;0,1,0)</f>
        <v>0</v>
      </c>
      <c r="J194" s="26" t="n">
        <f aca="false">D194+E194</f>
        <v>1</v>
      </c>
      <c r="K194" s="26" t="n">
        <f aca="false">(F194+G194+H194+I194)</f>
        <v>2</v>
      </c>
      <c r="L194" s="14"/>
      <c r="M194" s="21"/>
    </row>
    <row r="195" customFormat="false" ht="12.8" hidden="false" customHeight="false" outlineLevel="0" collapsed="false">
      <c r="A195" s="7" t="s">
        <v>538</v>
      </c>
      <c r="B195" s="17" t="str">
        <f aca="false">IF(J195+K195=0,"No card or LoTW",IF(J195=0,"Need card******",IF(K195=0,"******Need LoTW","")))</f>
        <v/>
      </c>
      <c r="C195" s="17" t="str">
        <f aca="false">IF(AND(E195=1,K195=0),"Field check card!",IF(AND(E195=0,K195=0),"",IF(AND(E195=1,K195&gt;0),"",IF(AND(E195=0,K195&gt;0),""))))</f>
        <v/>
      </c>
      <c r="D195" s="26" t="n">
        <f aca="false">IF('DXCC QSL Card Tracking'!D195&gt;0,1,0)</f>
        <v>1</v>
      </c>
      <c r="E195" s="26" t="n">
        <f aca="false">IF('DXCC QSL Card Tracking'!E195&gt;0,1,0)</f>
        <v>0</v>
      </c>
      <c r="F195" s="26" t="n">
        <f aca="false">IF('DXCC LoTW Tracking by Mode'!B195&gt;0,1,0)</f>
        <v>1</v>
      </c>
      <c r="G195" s="26" t="n">
        <f aca="false">IF('DXCC LoTW Tracking by Mode'!C195&gt;0,1,0)</f>
        <v>1</v>
      </c>
      <c r="H195" s="26" t="n">
        <f aca="false">IF('DXCC LoTW Tracking by Mode'!D195&gt;0,1,0)</f>
        <v>1</v>
      </c>
      <c r="I195" s="26" t="n">
        <f aca="false">IF('DXCC LoTW Tracking by Mode'!E195&gt;0,1,0)</f>
        <v>0</v>
      </c>
      <c r="J195" s="26" t="n">
        <f aca="false">D195+E195</f>
        <v>1</v>
      </c>
      <c r="K195" s="26" t="n">
        <f aca="false">(F195+G195+H195+I195)</f>
        <v>3</v>
      </c>
      <c r="L195" s="14"/>
      <c r="M195" s="21"/>
    </row>
    <row r="196" customFormat="false" ht="12.8" hidden="false" customHeight="false" outlineLevel="0" collapsed="false">
      <c r="A196" s="7" t="s">
        <v>541</v>
      </c>
      <c r="B196" s="17" t="s">
        <v>2433</v>
      </c>
      <c r="C196" s="17" t="str">
        <f aca="false">IF(AND(E196=1,K196=0),"Field check card!",IF(AND(E196=0,K196=0),"",IF(AND(E196=1,K196&gt;0),"",IF(AND(E196=0,K196&gt;0),""))))</f>
        <v/>
      </c>
      <c r="D196" s="26" t="n">
        <f aca="false">IF('DXCC QSL Card Tracking'!D196&gt;0,1,0)</f>
        <v>0</v>
      </c>
      <c r="E196" s="26" t="n">
        <f aca="false">IF('DXCC QSL Card Tracking'!E196&gt;0,1,0)</f>
        <v>0</v>
      </c>
      <c r="F196" s="26" t="n">
        <f aca="false">IF('DXCC LoTW Tracking by Mode'!B196&gt;0,1,0)</f>
        <v>0</v>
      </c>
      <c r="G196" s="26" t="n">
        <f aca="false">IF('DXCC LoTW Tracking by Mode'!C196&gt;0,1,0)</f>
        <v>0</v>
      </c>
      <c r="H196" s="26" t="n">
        <f aca="false">IF('DXCC LoTW Tracking by Mode'!D196&gt;0,1,0)</f>
        <v>0</v>
      </c>
      <c r="I196" s="26" t="n">
        <f aca="false">IF('DXCC LoTW Tracking by Mode'!E196&gt;0,1,0)</f>
        <v>0</v>
      </c>
      <c r="J196" s="26" t="n">
        <f aca="false">D196+E196</f>
        <v>0</v>
      </c>
      <c r="K196" s="26" t="n">
        <f aca="false">(F196+G196+H196+I196)</f>
        <v>0</v>
      </c>
      <c r="L196" s="14"/>
      <c r="M196" s="21"/>
    </row>
    <row r="197" customFormat="false" ht="12.8" hidden="false" customHeight="false" outlineLevel="0" collapsed="false">
      <c r="A197" s="7" t="s">
        <v>543</v>
      </c>
      <c r="B197" s="17" t="str">
        <f aca="false">IF(J197+K197=0,"No card or LoTW",IF(J197=0,"Need card******",IF(K197=0,"******Need LoTW","")))</f>
        <v/>
      </c>
      <c r="C197" s="17" t="str">
        <f aca="false">IF(AND(E197=1,K197=0),"Field check card!",IF(AND(E197=0,K197=0),"",IF(AND(E197=1,K197&gt;0),"",IF(AND(E197=0,K197&gt;0),""))))</f>
        <v/>
      </c>
      <c r="D197" s="26" t="n">
        <f aca="false">IF('DXCC QSL Card Tracking'!D197&gt;0,1,0)</f>
        <v>1</v>
      </c>
      <c r="E197" s="26" t="n">
        <f aca="false">IF('DXCC QSL Card Tracking'!E197&gt;0,1,0)</f>
        <v>0</v>
      </c>
      <c r="F197" s="26" t="n">
        <f aca="false">IF('DXCC LoTW Tracking by Mode'!B197&gt;0,1,0)</f>
        <v>1</v>
      </c>
      <c r="G197" s="26" t="n">
        <f aca="false">IF('DXCC LoTW Tracking by Mode'!C197&gt;0,1,0)</f>
        <v>0</v>
      </c>
      <c r="H197" s="26" t="n">
        <f aca="false">IF('DXCC LoTW Tracking by Mode'!D197&gt;0,1,0)</f>
        <v>1</v>
      </c>
      <c r="I197" s="26" t="n">
        <f aca="false">IF('DXCC LoTW Tracking by Mode'!E197&gt;0,1,0)</f>
        <v>0</v>
      </c>
      <c r="J197" s="26" t="n">
        <f aca="false">D197+E197</f>
        <v>1</v>
      </c>
      <c r="K197" s="26" t="n">
        <f aca="false">(F197+G197+H197+I197)</f>
        <v>2</v>
      </c>
      <c r="L197" s="14"/>
      <c r="M197" s="21"/>
    </row>
    <row r="198" customFormat="false" ht="12.8" hidden="false" customHeight="false" outlineLevel="0" collapsed="false">
      <c r="A198" s="7" t="s">
        <v>545</v>
      </c>
      <c r="B198" s="17" t="s">
        <v>2433</v>
      </c>
      <c r="C198" s="17" t="str">
        <f aca="false">IF(AND(E198=1,K198=0),"Field check card!",IF(AND(E198=0,K198=0),"",IF(AND(E198=1,K198&gt;0),"",IF(AND(E198=0,K198&gt;0),""))))</f>
        <v/>
      </c>
      <c r="D198" s="26" t="n">
        <f aca="false">IF('DXCC QSL Card Tracking'!D198&gt;0,1,0)</f>
        <v>0</v>
      </c>
      <c r="E198" s="26" t="n">
        <f aca="false">IF('DXCC QSL Card Tracking'!E198&gt;0,1,0)</f>
        <v>0</v>
      </c>
      <c r="F198" s="26" t="n">
        <f aca="false">IF('DXCC LoTW Tracking by Mode'!B198&gt;0,1,0)</f>
        <v>0</v>
      </c>
      <c r="G198" s="26" t="n">
        <f aca="false">IF('DXCC LoTW Tracking by Mode'!C198&gt;0,1,0)</f>
        <v>0</v>
      </c>
      <c r="H198" s="26" t="n">
        <f aca="false">IF('DXCC LoTW Tracking by Mode'!D198&gt;0,1,0)</f>
        <v>0</v>
      </c>
      <c r="I198" s="26" t="n">
        <f aca="false">IF('DXCC LoTW Tracking by Mode'!E198&gt;0,1,0)</f>
        <v>0</v>
      </c>
      <c r="J198" s="26" t="n">
        <f aca="false">D198+E198</f>
        <v>0</v>
      </c>
      <c r="K198" s="26" t="n">
        <f aca="false">(F198+G198+H198+I198)</f>
        <v>0</v>
      </c>
      <c r="L198" s="14"/>
      <c r="M198" s="21"/>
    </row>
    <row r="199" customFormat="false" ht="12.8" hidden="false" customHeight="false" outlineLevel="0" collapsed="false">
      <c r="A199" s="7" t="s">
        <v>547</v>
      </c>
      <c r="B199" s="17" t="str">
        <f aca="false">IF(J199+K199=0,"No card or LoTW",IF(J199=0,"Need card******",IF(K199=0,"******Need LoTW","")))</f>
        <v/>
      </c>
      <c r="C199" s="17" t="str">
        <f aca="false">IF(AND(E199=1,K199=0),"Field check card!",IF(AND(E199=0,K199=0),"",IF(AND(E199=1,K199&gt;0),"",IF(AND(E199=0,K199&gt;0),""))))</f>
        <v/>
      </c>
      <c r="D199" s="26" t="n">
        <f aca="false">IF('DXCC QSL Card Tracking'!D199&gt;0,1,0)</f>
        <v>0</v>
      </c>
      <c r="E199" s="26" t="n">
        <f aca="false">IF('DXCC QSL Card Tracking'!E199&gt;0,1,0)</f>
        <v>1</v>
      </c>
      <c r="F199" s="26" t="n">
        <f aca="false">IF('DXCC LoTW Tracking by Mode'!B199&gt;0,1,0)</f>
        <v>1</v>
      </c>
      <c r="G199" s="26" t="n">
        <f aca="false">IF('DXCC LoTW Tracking by Mode'!C199&gt;0,1,0)</f>
        <v>1</v>
      </c>
      <c r="H199" s="26" t="n">
        <f aca="false">IF('DXCC LoTW Tracking by Mode'!D199&gt;0,1,0)</f>
        <v>1</v>
      </c>
      <c r="I199" s="26" t="n">
        <f aca="false">IF('DXCC LoTW Tracking by Mode'!E199&gt;0,1,0)</f>
        <v>0</v>
      </c>
      <c r="J199" s="26" t="n">
        <f aca="false">D199+E199</f>
        <v>1</v>
      </c>
      <c r="K199" s="26" t="n">
        <f aca="false">(F199+G199+H199+I199)</f>
        <v>3</v>
      </c>
      <c r="L199" s="14"/>
      <c r="M199" s="21"/>
    </row>
    <row r="200" customFormat="false" ht="12.8" hidden="false" customHeight="false" outlineLevel="0" collapsed="false">
      <c r="A200" s="7" t="s">
        <v>549</v>
      </c>
      <c r="B200" s="17" t="s">
        <v>2433</v>
      </c>
      <c r="C200" s="17" t="str">
        <f aca="false">IF(AND(E200=1,K200=0),"Field check card!",IF(AND(E200=0,K200=0),"",IF(AND(E200=1,K200&gt;0),"",IF(AND(E200=0,K200&gt;0),""))))</f>
        <v/>
      </c>
      <c r="D200" s="26" t="n">
        <f aca="false">IF('DXCC QSL Card Tracking'!D200&gt;0,1,0)</f>
        <v>0</v>
      </c>
      <c r="E200" s="26" t="n">
        <f aca="false">IF('DXCC QSL Card Tracking'!E200&gt;0,1,0)</f>
        <v>0</v>
      </c>
      <c r="F200" s="26" t="n">
        <f aca="false">IF('DXCC LoTW Tracking by Mode'!B200&gt;0,1,0)</f>
        <v>0</v>
      </c>
      <c r="G200" s="26" t="n">
        <f aca="false">IF('DXCC LoTW Tracking by Mode'!C200&gt;0,1,0)</f>
        <v>0</v>
      </c>
      <c r="H200" s="26" t="n">
        <f aca="false">IF('DXCC LoTW Tracking by Mode'!D200&gt;0,1,0)</f>
        <v>0</v>
      </c>
      <c r="I200" s="26" t="n">
        <f aca="false">IF('DXCC LoTW Tracking by Mode'!E200&gt;0,1,0)</f>
        <v>0</v>
      </c>
      <c r="J200" s="26" t="n">
        <f aca="false">D200+E200</f>
        <v>0</v>
      </c>
      <c r="K200" s="26" t="n">
        <f aca="false">(F200+G200+H200+I200)</f>
        <v>0</v>
      </c>
      <c r="L200" s="14"/>
      <c r="M200" s="21"/>
    </row>
    <row r="201" customFormat="false" ht="12.8" hidden="false" customHeight="false" outlineLevel="0" collapsed="false">
      <c r="A201" s="7" t="s">
        <v>551</v>
      </c>
      <c r="B201" s="17" t="str">
        <f aca="false">IF(J201+K201=0,"No card or LoTW",IF(J201=0,"Need card******",IF(K201=0,"******Need LoTW","")))</f>
        <v/>
      </c>
      <c r="C201" s="17" t="str">
        <f aca="false">IF(AND(E201=1,K201=0),"Field check card!",IF(AND(E201=0,K201=0),"",IF(AND(E201=1,K201&gt;0),"",IF(AND(E201=0,K201&gt;0),""))))</f>
        <v/>
      </c>
      <c r="D201" s="26" t="n">
        <f aca="false">IF('DXCC QSL Card Tracking'!D201&gt;0,1,0)</f>
        <v>0</v>
      </c>
      <c r="E201" s="26" t="n">
        <f aca="false">IF('DXCC QSL Card Tracking'!E201&gt;0,1,0)</f>
        <v>1</v>
      </c>
      <c r="F201" s="26" t="n">
        <f aca="false">IF('DXCC LoTW Tracking by Mode'!B201&gt;0,1,0)</f>
        <v>1</v>
      </c>
      <c r="G201" s="26" t="n">
        <f aca="false">IF('DXCC LoTW Tracking by Mode'!C201&gt;0,1,0)</f>
        <v>1</v>
      </c>
      <c r="H201" s="26" t="n">
        <f aca="false">IF('DXCC LoTW Tracking by Mode'!D201&gt;0,1,0)</f>
        <v>0</v>
      </c>
      <c r="I201" s="26" t="n">
        <f aca="false">IF('DXCC LoTW Tracking by Mode'!E201&gt;0,1,0)</f>
        <v>0</v>
      </c>
      <c r="J201" s="26" t="n">
        <f aca="false">D201+E201</f>
        <v>1</v>
      </c>
      <c r="K201" s="26" t="n">
        <f aca="false">(F201+G201+H201+I201)</f>
        <v>2</v>
      </c>
      <c r="L201" s="14"/>
      <c r="M201" s="21"/>
    </row>
    <row r="202" customFormat="false" ht="12.8" hidden="false" customHeight="false" outlineLevel="0" collapsed="false">
      <c r="A202" s="7" t="s">
        <v>554</v>
      </c>
      <c r="B202" s="17" t="str">
        <f aca="false">IF(J202+K202=0,"No card or LoTW",IF(J202=0,"Need card******",IF(K202=0,"******Need LoTW","")))</f>
        <v/>
      </c>
      <c r="C202" s="17" t="str">
        <f aca="false">IF(AND(E202=1,K202=0),"Field check card!",IF(AND(E202=0,K202=0),"",IF(AND(E202=1,K202&gt;0),"",IF(AND(E202=0,K202&gt;0),""))))</f>
        <v/>
      </c>
      <c r="D202" s="26" t="n">
        <f aca="false">IF('DXCC QSL Card Tracking'!D202&gt;0,1,0)</f>
        <v>0</v>
      </c>
      <c r="E202" s="26" t="n">
        <f aca="false">IF('DXCC QSL Card Tracking'!E202&gt;0,1,0)</f>
        <v>1</v>
      </c>
      <c r="F202" s="26" t="n">
        <f aca="false">IF('DXCC LoTW Tracking by Mode'!B202&gt;0,1,0)</f>
        <v>1</v>
      </c>
      <c r="G202" s="26" t="n">
        <f aca="false">IF('DXCC LoTW Tracking by Mode'!C202&gt;0,1,0)</f>
        <v>1</v>
      </c>
      <c r="H202" s="26" t="n">
        <f aca="false">IF('DXCC LoTW Tracking by Mode'!D202&gt;0,1,0)</f>
        <v>1</v>
      </c>
      <c r="I202" s="26" t="n">
        <f aca="false">IF('DXCC LoTW Tracking by Mode'!E202&gt;0,1,0)</f>
        <v>1</v>
      </c>
      <c r="J202" s="26" t="n">
        <f aca="false">D202+E202</f>
        <v>1</v>
      </c>
      <c r="K202" s="26" t="n">
        <f aca="false">(F202+G202+H202+I202)</f>
        <v>4</v>
      </c>
      <c r="L202" s="14"/>
      <c r="M202" s="21"/>
    </row>
    <row r="203" customFormat="false" ht="12.8" hidden="false" customHeight="false" outlineLevel="0" collapsed="false">
      <c r="A203" s="7" t="s">
        <v>557</v>
      </c>
      <c r="B203" s="17" t="str">
        <f aca="false">IF(J203+K203=0,"No card or LoTW",IF(J203=0,"Need card******",IF(K203=0,"******Need LoTW","")))</f>
        <v/>
      </c>
      <c r="C203" s="17" t="str">
        <f aca="false">IF(AND(E203=1,K203=0),"Field check card!",IF(AND(E203=0,K203=0),"",IF(AND(E203=1,K203&gt;0),"",IF(AND(E203=0,K203&gt;0),""))))</f>
        <v/>
      </c>
      <c r="D203" s="26" t="n">
        <f aca="false">IF('DXCC QSL Card Tracking'!D203&gt;0,1,0)</f>
        <v>0</v>
      </c>
      <c r="E203" s="26" t="n">
        <f aca="false">IF('DXCC QSL Card Tracking'!E203&gt;0,1,0)</f>
        <v>1</v>
      </c>
      <c r="F203" s="26" t="n">
        <f aca="false">IF('DXCC LoTW Tracking by Mode'!B203&gt;0,1,0)</f>
        <v>1</v>
      </c>
      <c r="G203" s="26" t="n">
        <f aca="false">IF('DXCC LoTW Tracking by Mode'!C203&gt;0,1,0)</f>
        <v>1</v>
      </c>
      <c r="H203" s="26" t="n">
        <f aca="false">IF('DXCC LoTW Tracking by Mode'!D203&gt;0,1,0)</f>
        <v>1</v>
      </c>
      <c r="I203" s="26" t="n">
        <f aca="false">IF('DXCC LoTW Tracking by Mode'!E203&gt;0,1,0)</f>
        <v>1</v>
      </c>
      <c r="J203" s="26" t="n">
        <f aca="false">D203+E203</f>
        <v>1</v>
      </c>
      <c r="K203" s="26" t="n">
        <f aca="false">(F203+G203+H203+I203)</f>
        <v>4</v>
      </c>
      <c r="L203" s="14"/>
      <c r="M203" s="21"/>
    </row>
    <row r="204" customFormat="false" ht="12.8" hidden="false" customHeight="false" outlineLevel="0" collapsed="false">
      <c r="A204" s="7" t="s">
        <v>560</v>
      </c>
      <c r="B204" s="17" t="str">
        <f aca="false">IF(J204+K204=0,"No card or LoTW",IF(J204=0,"Need card******",IF(K204=0,"******Need LoTW","")))</f>
        <v/>
      </c>
      <c r="C204" s="17" t="str">
        <f aca="false">IF(AND(E204=1,K204=0),"Field check card!",IF(AND(E204=0,K204=0),"",IF(AND(E204=1,K204&gt;0),"",IF(AND(E204=0,K204&gt;0),""))))</f>
        <v/>
      </c>
      <c r="D204" s="26" t="n">
        <f aca="false">IF('DXCC QSL Card Tracking'!D204&gt;0,1,0)</f>
        <v>0</v>
      </c>
      <c r="E204" s="26" t="n">
        <f aca="false">IF('DXCC QSL Card Tracking'!E204&gt;0,1,0)</f>
        <v>1</v>
      </c>
      <c r="F204" s="26" t="n">
        <f aca="false">IF('DXCC LoTW Tracking by Mode'!B204&gt;0,1,0)</f>
        <v>1</v>
      </c>
      <c r="G204" s="26" t="n">
        <f aca="false">IF('DXCC LoTW Tracking by Mode'!C204&gt;0,1,0)</f>
        <v>1</v>
      </c>
      <c r="H204" s="26" t="n">
        <f aca="false">IF('DXCC LoTW Tracking by Mode'!D204&gt;0,1,0)</f>
        <v>1</v>
      </c>
      <c r="I204" s="26" t="n">
        <f aca="false">IF('DXCC LoTW Tracking by Mode'!E204&gt;0,1,0)</f>
        <v>1</v>
      </c>
      <c r="J204" s="26" t="n">
        <f aca="false">D204+E204</f>
        <v>1</v>
      </c>
      <c r="K204" s="26" t="n">
        <f aca="false">(F204+G204+H204+I204)</f>
        <v>4</v>
      </c>
      <c r="L204" s="14"/>
      <c r="M204" s="21"/>
    </row>
    <row r="205" customFormat="false" ht="12.8" hidden="false" customHeight="false" outlineLevel="0" collapsed="false">
      <c r="A205" s="7" t="s">
        <v>563</v>
      </c>
      <c r="B205" s="17" t="str">
        <f aca="false">IF(J205+K205=0,"No card or LoTW",IF(J205=0,"Need card******",IF(K205=0,"******Need LoTW","")))</f>
        <v/>
      </c>
      <c r="C205" s="17" t="str">
        <f aca="false">IF(AND(E205=1,K205=0),"Field check card!",IF(AND(E205=0,K205=0),"",IF(AND(E205=1,K205&gt;0),"",IF(AND(E205=0,K205&gt;0),""))))</f>
        <v/>
      </c>
      <c r="D205" s="26" t="n">
        <f aca="false">IF('DXCC QSL Card Tracking'!D205&gt;0,1,0)</f>
        <v>0</v>
      </c>
      <c r="E205" s="26" t="n">
        <f aca="false">IF('DXCC QSL Card Tracking'!E205&gt;0,1,0)</f>
        <v>1</v>
      </c>
      <c r="F205" s="26" t="n">
        <f aca="false">IF('DXCC LoTW Tracking by Mode'!B205&gt;0,1,0)</f>
        <v>1</v>
      </c>
      <c r="G205" s="26" t="n">
        <f aca="false">IF('DXCC LoTW Tracking by Mode'!C205&gt;0,1,0)</f>
        <v>1</v>
      </c>
      <c r="H205" s="26" t="n">
        <f aca="false">IF('DXCC LoTW Tracking by Mode'!D205&gt;0,1,0)</f>
        <v>1</v>
      </c>
      <c r="I205" s="26" t="n">
        <f aca="false">IF('DXCC LoTW Tracking by Mode'!E205&gt;0,1,0)</f>
        <v>1</v>
      </c>
      <c r="J205" s="26" t="n">
        <f aca="false">D205+E205</f>
        <v>1</v>
      </c>
      <c r="K205" s="26" t="n">
        <f aca="false">(F205+G205+H205+I205)</f>
        <v>4</v>
      </c>
      <c r="L205" s="14"/>
      <c r="M205" s="21"/>
    </row>
    <row r="206" customFormat="false" ht="12.8" hidden="false" customHeight="false" outlineLevel="0" collapsed="false">
      <c r="A206" s="7" t="s">
        <v>566</v>
      </c>
      <c r="B206" s="17" t="str">
        <f aca="false">IF(J206+K206=0,"No card or LoTW",IF(J206=0,"Need card******",IF(K206=0,"******Need LoTW","")))</f>
        <v/>
      </c>
      <c r="C206" s="17" t="str">
        <f aca="false">IF(AND(E206=1,K206=0),"Field check card!",IF(AND(E206=0,K206=0),"",IF(AND(E206=1,K206&gt;0),"",IF(AND(E206=0,K206&gt;0),""))))</f>
        <v/>
      </c>
      <c r="D206" s="26" t="n">
        <f aca="false">IF('DXCC QSL Card Tracking'!D206&gt;0,1,0)</f>
        <v>1</v>
      </c>
      <c r="E206" s="26" t="n">
        <f aca="false">IF('DXCC QSL Card Tracking'!E206&gt;0,1,0)</f>
        <v>0</v>
      </c>
      <c r="F206" s="26" t="n">
        <f aca="false">IF('DXCC LoTW Tracking by Mode'!B206&gt;0,1,0)</f>
        <v>1</v>
      </c>
      <c r="G206" s="26" t="n">
        <f aca="false">IF('DXCC LoTW Tracking by Mode'!C206&gt;0,1,0)</f>
        <v>1</v>
      </c>
      <c r="H206" s="26" t="n">
        <f aca="false">IF('DXCC LoTW Tracking by Mode'!D206&gt;0,1,0)</f>
        <v>1</v>
      </c>
      <c r="I206" s="26" t="n">
        <f aca="false">IF('DXCC LoTW Tracking by Mode'!E206&gt;0,1,0)</f>
        <v>0</v>
      </c>
      <c r="J206" s="26" t="n">
        <f aca="false">D206+E206</f>
        <v>1</v>
      </c>
      <c r="K206" s="26" t="n">
        <f aca="false">(F206+G206+H206+I206)</f>
        <v>3</v>
      </c>
      <c r="L206" s="14"/>
      <c r="M206" s="21"/>
    </row>
    <row r="207" customFormat="false" ht="12.8" hidden="false" customHeight="false" outlineLevel="0" collapsed="false">
      <c r="A207" s="7" t="s">
        <v>569</v>
      </c>
      <c r="B207" s="17" t="str">
        <f aca="false">IF(J207+K207=0,"No card or LoTW",IF(J207=0,"Need card******",IF(K207=0,"******Need LoTW","")))</f>
        <v/>
      </c>
      <c r="C207" s="17" t="str">
        <f aca="false">IF(AND(E207=1,K207=0),"Field check card!",IF(AND(E207=0,K207=0),"",IF(AND(E207=1,K207&gt;0),"",IF(AND(E207=0,K207&gt;0),""))))</f>
        <v/>
      </c>
      <c r="D207" s="26" t="n">
        <f aca="false">IF('DXCC QSL Card Tracking'!D207&gt;0,1,0)</f>
        <v>1</v>
      </c>
      <c r="E207" s="26" t="n">
        <f aca="false">IF('DXCC QSL Card Tracking'!E207&gt;0,1,0)</f>
        <v>0</v>
      </c>
      <c r="F207" s="26" t="n">
        <f aca="false">IF('DXCC LoTW Tracking by Mode'!B207&gt;0,1,0)</f>
        <v>1</v>
      </c>
      <c r="G207" s="26" t="n">
        <f aca="false">IF('DXCC LoTW Tracking by Mode'!C207&gt;0,1,0)</f>
        <v>1</v>
      </c>
      <c r="H207" s="26" t="n">
        <f aca="false">IF('DXCC LoTW Tracking by Mode'!D207&gt;0,1,0)</f>
        <v>1</v>
      </c>
      <c r="I207" s="26" t="n">
        <f aca="false">IF('DXCC LoTW Tracking by Mode'!E207&gt;0,1,0)</f>
        <v>1</v>
      </c>
      <c r="J207" s="26" t="n">
        <f aca="false">D207+E207</f>
        <v>1</v>
      </c>
      <c r="K207" s="26" t="n">
        <f aca="false">(F207+G207+H207+I207)</f>
        <v>4</v>
      </c>
      <c r="L207" s="14"/>
      <c r="M207" s="21"/>
    </row>
    <row r="208" customFormat="false" ht="12.8" hidden="false" customHeight="false" outlineLevel="0" collapsed="false">
      <c r="A208" s="7" t="s">
        <v>572</v>
      </c>
      <c r="B208" s="17" t="str">
        <f aca="false">IF(J208+K208=0,"No card or LoTW",IF(J208=0,"Need card******",IF(K208=0,"******Need LoTW","")))</f>
        <v/>
      </c>
      <c r="C208" s="17" t="str">
        <f aca="false">IF(AND(E208=1,K208=0),"Field check card!",IF(AND(E208=0,K208=0),"",IF(AND(E208=1,K208&gt;0),"",IF(AND(E208=0,K208&gt;0),""))))</f>
        <v/>
      </c>
      <c r="D208" s="26" t="n">
        <f aca="false">IF('DXCC QSL Card Tracking'!D208&gt;0,1,0)</f>
        <v>0</v>
      </c>
      <c r="E208" s="26" t="n">
        <f aca="false">IF('DXCC QSL Card Tracking'!E208&gt;0,1,0)</f>
        <v>1</v>
      </c>
      <c r="F208" s="26" t="n">
        <f aca="false">IF('DXCC LoTW Tracking by Mode'!B208&gt;0,1,0)</f>
        <v>1</v>
      </c>
      <c r="G208" s="26" t="n">
        <f aca="false">IF('DXCC LoTW Tracking by Mode'!C208&gt;0,1,0)</f>
        <v>1</v>
      </c>
      <c r="H208" s="26" t="n">
        <f aca="false">IF('DXCC LoTW Tracking by Mode'!D208&gt;0,1,0)</f>
        <v>0</v>
      </c>
      <c r="I208" s="26" t="n">
        <f aca="false">IF('DXCC LoTW Tracking by Mode'!E208&gt;0,1,0)</f>
        <v>0</v>
      </c>
      <c r="J208" s="26" t="n">
        <f aca="false">D208+E208</f>
        <v>1</v>
      </c>
      <c r="K208" s="26" t="n">
        <f aca="false">(F208+G208+H208+I208)</f>
        <v>2</v>
      </c>
      <c r="L208" s="14"/>
      <c r="M208" s="21"/>
    </row>
    <row r="209" customFormat="false" ht="12.8" hidden="false" customHeight="false" outlineLevel="0" collapsed="false">
      <c r="A209" s="7" t="s">
        <v>575</v>
      </c>
      <c r="B209" s="17" t="str">
        <f aca="false">IF(J209+K209=0,"No card or LoTW",IF(J209=0,"Need card******",IF(K209=0,"******Need LoTW","")))</f>
        <v/>
      </c>
      <c r="C209" s="17" t="str">
        <f aca="false">IF(AND(E209=1,K209=0),"Field check card!",IF(AND(E209=0,K209=0),"",IF(AND(E209=1,K209&gt;0),"",IF(AND(E209=0,K209&gt;0),""))))</f>
        <v/>
      </c>
      <c r="D209" s="26" t="n">
        <f aca="false">IF('DXCC QSL Card Tracking'!D209&gt;0,1,0)</f>
        <v>0</v>
      </c>
      <c r="E209" s="26" t="n">
        <f aca="false">IF('DXCC QSL Card Tracking'!E209&gt;0,1,0)</f>
        <v>1</v>
      </c>
      <c r="F209" s="26" t="n">
        <f aca="false">IF('DXCC LoTW Tracking by Mode'!B209&gt;0,1,0)</f>
        <v>1</v>
      </c>
      <c r="G209" s="26" t="n">
        <f aca="false">IF('DXCC LoTW Tracking by Mode'!C209&gt;0,1,0)</f>
        <v>1</v>
      </c>
      <c r="H209" s="26" t="n">
        <f aca="false">IF('DXCC LoTW Tracking by Mode'!D209&gt;0,1,0)</f>
        <v>1</v>
      </c>
      <c r="I209" s="26" t="n">
        <f aca="false">IF('DXCC LoTW Tracking by Mode'!E209&gt;0,1,0)</f>
        <v>0</v>
      </c>
      <c r="J209" s="26" t="n">
        <f aca="false">D209+E209</f>
        <v>1</v>
      </c>
      <c r="K209" s="26" t="n">
        <f aca="false">(F209+G209+H209+I209)</f>
        <v>3</v>
      </c>
      <c r="L209" s="14"/>
      <c r="M209" s="21"/>
    </row>
    <row r="210" customFormat="false" ht="12.8" hidden="false" customHeight="false" outlineLevel="0" collapsed="false">
      <c r="A210" s="7" t="s">
        <v>578</v>
      </c>
      <c r="B210" s="17" t="str">
        <f aca="false">IF(J210+K210=0,"No card or LoTW",IF(J210=0,"Need card******",IF(K210=0,"******Need LoTW","")))</f>
        <v/>
      </c>
      <c r="C210" s="17" t="str">
        <f aca="false">IF(AND(E210=1,K210=0),"Field check card!",IF(AND(E210=0,K210=0),"",IF(AND(E210=1,K210&gt;0),"",IF(AND(E210=0,K210&gt;0),""))))</f>
        <v/>
      </c>
      <c r="D210" s="26" t="n">
        <f aca="false">IF('DXCC QSL Card Tracking'!D210&gt;0,1,0)</f>
        <v>1</v>
      </c>
      <c r="E210" s="26" t="n">
        <f aca="false">IF('DXCC QSL Card Tracking'!E210&gt;0,1,0)</f>
        <v>0</v>
      </c>
      <c r="F210" s="26" t="n">
        <f aca="false">IF('DXCC LoTW Tracking by Mode'!B210&gt;0,1,0)</f>
        <v>1</v>
      </c>
      <c r="G210" s="26" t="n">
        <f aca="false">IF('DXCC LoTW Tracking by Mode'!C210&gt;0,1,0)</f>
        <v>1</v>
      </c>
      <c r="H210" s="26" t="n">
        <f aca="false">IF('DXCC LoTW Tracking by Mode'!D210&gt;0,1,0)</f>
        <v>1</v>
      </c>
      <c r="I210" s="26" t="n">
        <f aca="false">IF('DXCC LoTW Tracking by Mode'!E210&gt;0,1,0)</f>
        <v>1</v>
      </c>
      <c r="J210" s="26" t="n">
        <f aca="false">D210+E210</f>
        <v>1</v>
      </c>
      <c r="K210" s="26" t="n">
        <f aca="false">(F210+G210+H210+I210)</f>
        <v>4</v>
      </c>
      <c r="L210" s="14"/>
      <c r="M210" s="21"/>
    </row>
    <row r="211" customFormat="false" ht="12.8" hidden="false" customHeight="false" outlineLevel="0" collapsed="false">
      <c r="A211" s="7" t="s">
        <v>581</v>
      </c>
      <c r="B211" s="17" t="str">
        <f aca="false">IF(J211+K211=0,"No card or LoTW",IF(J211=0,"Need card******",IF(K211=0,"******Need LoTW","")))</f>
        <v/>
      </c>
      <c r="C211" s="17" t="str">
        <f aca="false">IF(AND(E211=1,K211=0),"Field check card!",IF(AND(E211=0,K211=0),"",IF(AND(E211=1,K211&gt;0),"",IF(AND(E211=0,K211&gt;0),""))))</f>
        <v/>
      </c>
      <c r="D211" s="26" t="n">
        <f aca="false">IF('DXCC QSL Card Tracking'!D211&gt;0,1,0)</f>
        <v>0</v>
      </c>
      <c r="E211" s="26" t="n">
        <f aca="false">IF('DXCC QSL Card Tracking'!E211&gt;0,1,0)</f>
        <v>1</v>
      </c>
      <c r="F211" s="26" t="n">
        <f aca="false">IF('DXCC LoTW Tracking by Mode'!B211&gt;0,1,0)</f>
        <v>1</v>
      </c>
      <c r="G211" s="26" t="n">
        <f aca="false">IF('DXCC LoTW Tracking by Mode'!C211&gt;0,1,0)</f>
        <v>1</v>
      </c>
      <c r="H211" s="26" t="n">
        <f aca="false">IF('DXCC LoTW Tracking by Mode'!D211&gt;0,1,0)</f>
        <v>1</v>
      </c>
      <c r="I211" s="26" t="n">
        <f aca="false">IF('DXCC LoTW Tracking by Mode'!E211&gt;0,1,0)</f>
        <v>0</v>
      </c>
      <c r="J211" s="26" t="n">
        <f aca="false">D211+E211</f>
        <v>1</v>
      </c>
      <c r="K211" s="26" t="n">
        <f aca="false">(F211+G211+H211+I211)</f>
        <v>3</v>
      </c>
      <c r="L211" s="14"/>
      <c r="M211" s="21"/>
    </row>
    <row r="212" customFormat="false" ht="12.8" hidden="false" customHeight="false" outlineLevel="0" collapsed="false">
      <c r="A212" s="7" t="s">
        <v>584</v>
      </c>
      <c r="B212" s="17" t="str">
        <f aca="false">IF(J212+K212=0,"No card or LoTW",IF(J212=0,"Need card******",IF(K212=0,"******Need LoTW","")))</f>
        <v/>
      </c>
      <c r="C212" s="17" t="str">
        <f aca="false">IF(AND(E212=1,K212=0),"Field check card!",IF(AND(E212=0,K212=0),"",IF(AND(E212=1,K212&gt;0),"",IF(AND(E212=0,K212&gt;0),""))))</f>
        <v/>
      </c>
      <c r="D212" s="26" t="n">
        <f aca="false">IF('DXCC QSL Card Tracking'!D212&gt;0,1,0)</f>
        <v>1</v>
      </c>
      <c r="E212" s="26" t="n">
        <f aca="false">IF('DXCC QSL Card Tracking'!E212&gt;0,1,0)</f>
        <v>0</v>
      </c>
      <c r="F212" s="26" t="n">
        <f aca="false">IF('DXCC LoTW Tracking by Mode'!B212&gt;0,1,0)</f>
        <v>1</v>
      </c>
      <c r="G212" s="26" t="n">
        <f aca="false">IF('DXCC LoTW Tracking by Mode'!C212&gt;0,1,0)</f>
        <v>1</v>
      </c>
      <c r="H212" s="26" t="n">
        <f aca="false">IF('DXCC LoTW Tracking by Mode'!D212&gt;0,1,0)</f>
        <v>1</v>
      </c>
      <c r="I212" s="26" t="n">
        <f aca="false">IF('DXCC LoTW Tracking by Mode'!E212&gt;0,1,0)</f>
        <v>1</v>
      </c>
      <c r="J212" s="26" t="n">
        <f aca="false">D212+E212</f>
        <v>1</v>
      </c>
      <c r="K212" s="26" t="n">
        <f aca="false">(F212+G212+H212+I212)</f>
        <v>4</v>
      </c>
      <c r="L212" s="14"/>
      <c r="M212" s="21"/>
    </row>
    <row r="213" customFormat="false" ht="12.8" hidden="false" customHeight="false" outlineLevel="0" collapsed="false">
      <c r="A213" s="7" t="s">
        <v>587</v>
      </c>
      <c r="B213" s="17" t="str">
        <f aca="false">IF(J213+K213=0,"No card or LoTW",IF(J213=0,"Need card******",IF(K213=0,"******Need LoTW","")))</f>
        <v/>
      </c>
      <c r="C213" s="17" t="str">
        <f aca="false">IF(AND(E213=1,K213=0),"Field check card!",IF(AND(E213=0,K213=0),"",IF(AND(E213=1,K213&gt;0),"",IF(AND(E213=0,K213&gt;0),""))))</f>
        <v/>
      </c>
      <c r="D213" s="26" t="n">
        <f aca="false">IF('DXCC QSL Card Tracking'!D213&gt;0,1,0)</f>
        <v>0</v>
      </c>
      <c r="E213" s="26" t="n">
        <f aca="false">IF('DXCC QSL Card Tracking'!E213&gt;0,1,0)</f>
        <v>1</v>
      </c>
      <c r="F213" s="26" t="n">
        <f aca="false">IF('DXCC LoTW Tracking by Mode'!B213&gt;0,1,0)</f>
        <v>1</v>
      </c>
      <c r="G213" s="26" t="n">
        <f aca="false">IF('DXCC LoTW Tracking by Mode'!C213&gt;0,1,0)</f>
        <v>1</v>
      </c>
      <c r="H213" s="26" t="n">
        <f aca="false">IF('DXCC LoTW Tracking by Mode'!D213&gt;0,1,0)</f>
        <v>0</v>
      </c>
      <c r="I213" s="26" t="n">
        <f aca="false">IF('DXCC LoTW Tracking by Mode'!E213&gt;0,1,0)</f>
        <v>0</v>
      </c>
      <c r="J213" s="26" t="n">
        <f aca="false">D213+E213</f>
        <v>1</v>
      </c>
      <c r="K213" s="26" t="n">
        <f aca="false">(F213+G213+H213+I213)</f>
        <v>2</v>
      </c>
      <c r="L213" s="14"/>
      <c r="M213" s="21"/>
    </row>
    <row r="214" customFormat="false" ht="12.8" hidden="false" customHeight="false" outlineLevel="0" collapsed="false">
      <c r="A214" s="7" t="s">
        <v>589</v>
      </c>
      <c r="B214" s="17" t="str">
        <f aca="false">IF(J214+K214=0,"No card or LoTW",IF(J214=0,"Need card******",IF(K214=0,"******Need LoTW","")))</f>
        <v>No card or LoTW</v>
      </c>
      <c r="C214" s="17" t="str">
        <f aca="false">IF(AND(E214=1,K214=0),"Field check card!",IF(AND(E214=0,K214=0),"",IF(AND(E214=1,K214&gt;0),"",IF(AND(E214=0,K214&gt;0),""))))</f>
        <v/>
      </c>
      <c r="D214" s="26" t="n">
        <f aca="false">IF('DXCC QSL Card Tracking'!D214&gt;0,1,0)</f>
        <v>0</v>
      </c>
      <c r="E214" s="26" t="n">
        <f aca="false">IF('DXCC QSL Card Tracking'!E214&gt;0,1,0)</f>
        <v>0</v>
      </c>
      <c r="F214" s="26" t="n">
        <f aca="false">IF('DXCC LoTW Tracking by Mode'!B214&gt;0,1,0)</f>
        <v>0</v>
      </c>
      <c r="G214" s="26" t="n">
        <f aca="false">IF('DXCC LoTW Tracking by Mode'!C214&gt;0,1,0)</f>
        <v>0</v>
      </c>
      <c r="H214" s="26" t="n">
        <f aca="false">IF('DXCC LoTW Tracking by Mode'!D214&gt;0,1,0)</f>
        <v>0</v>
      </c>
      <c r="I214" s="26" t="n">
        <f aca="false">IF('DXCC LoTW Tracking by Mode'!E214&gt;0,1,0)</f>
        <v>0</v>
      </c>
      <c r="J214" s="26" t="n">
        <f aca="false">D214+E214</f>
        <v>0</v>
      </c>
      <c r="K214" s="26" t="n">
        <f aca="false">(F214+G214+H214+I214)</f>
        <v>0</v>
      </c>
      <c r="L214" s="14"/>
      <c r="M214" s="21"/>
    </row>
    <row r="215" customFormat="false" ht="12.8" hidden="false" customHeight="false" outlineLevel="0" collapsed="false">
      <c r="A215" s="7" t="s">
        <v>591</v>
      </c>
      <c r="B215" s="17" t="str">
        <f aca="false">IF(J215+K215=0,"No card or LoTW",IF(J215=0,"Need card******",IF(K215=0,"******Need LoTW","")))</f>
        <v/>
      </c>
      <c r="C215" s="17" t="str">
        <f aca="false">IF(AND(E215=1,K215=0),"Field check card!",IF(AND(E215=0,K215=0),"",IF(AND(E215=1,K215&gt;0),"",IF(AND(E215=0,K215&gt;0),""))))</f>
        <v/>
      </c>
      <c r="D215" s="26" t="n">
        <f aca="false">IF('DXCC QSL Card Tracking'!D215&gt;0,1,0)</f>
        <v>0</v>
      </c>
      <c r="E215" s="26" t="n">
        <f aca="false">IF('DXCC QSL Card Tracking'!E215&gt;0,1,0)</f>
        <v>1</v>
      </c>
      <c r="F215" s="26" t="n">
        <f aca="false">IF('DXCC LoTW Tracking by Mode'!B215&gt;0,1,0)</f>
        <v>1</v>
      </c>
      <c r="G215" s="26" t="n">
        <f aca="false">IF('DXCC LoTW Tracking by Mode'!C215&gt;0,1,0)</f>
        <v>1</v>
      </c>
      <c r="H215" s="26" t="n">
        <f aca="false">IF('DXCC LoTW Tracking by Mode'!D215&gt;0,1,0)</f>
        <v>1</v>
      </c>
      <c r="I215" s="26" t="n">
        <f aca="false">IF('DXCC LoTW Tracking by Mode'!E215&gt;0,1,0)</f>
        <v>1</v>
      </c>
      <c r="J215" s="26" t="n">
        <f aca="false">D215+E215</f>
        <v>1</v>
      </c>
      <c r="K215" s="26" t="n">
        <f aca="false">(F215+G215+H215+I215)</f>
        <v>4</v>
      </c>
      <c r="L215" s="14"/>
      <c r="M215" s="21"/>
    </row>
    <row r="216" customFormat="false" ht="12.8" hidden="false" customHeight="false" outlineLevel="0" collapsed="false">
      <c r="A216" s="7" t="s">
        <v>594</v>
      </c>
      <c r="B216" s="17" t="str">
        <f aca="false">IF(J216+K216=0,"No card or LoTW",IF(J216=0,"Need card******",IF(K216=0,"******Need LoTW","")))</f>
        <v/>
      </c>
      <c r="C216" s="17" t="str">
        <f aca="false">IF(AND(E216=1,K216=0),"Field check card!",IF(AND(E216=0,K216=0),"",IF(AND(E216=1,K216&gt;0),"",IF(AND(E216=0,K216&gt;0),""))))</f>
        <v/>
      </c>
      <c r="D216" s="26" t="n">
        <f aca="false">IF('DXCC QSL Card Tracking'!D216&gt;0,1,0)</f>
        <v>0</v>
      </c>
      <c r="E216" s="26" t="n">
        <f aca="false">IF('DXCC QSL Card Tracking'!E216&gt;0,1,0)</f>
        <v>1</v>
      </c>
      <c r="F216" s="26" t="n">
        <f aca="false">IF('DXCC LoTW Tracking by Mode'!B216&gt;0,1,0)</f>
        <v>1</v>
      </c>
      <c r="G216" s="26" t="n">
        <f aca="false">IF('DXCC LoTW Tracking by Mode'!C216&gt;0,1,0)</f>
        <v>1</v>
      </c>
      <c r="H216" s="26" t="n">
        <f aca="false">IF('DXCC LoTW Tracking by Mode'!D216&gt;0,1,0)</f>
        <v>1</v>
      </c>
      <c r="I216" s="26" t="n">
        <f aca="false">IF('DXCC LoTW Tracking by Mode'!E216&gt;0,1,0)</f>
        <v>1</v>
      </c>
      <c r="J216" s="26" t="n">
        <f aca="false">D216+E216</f>
        <v>1</v>
      </c>
      <c r="K216" s="26" t="n">
        <f aca="false">(F216+G216+H216+I216)</f>
        <v>4</v>
      </c>
      <c r="L216" s="14"/>
      <c r="M216" s="21"/>
    </row>
    <row r="217" customFormat="false" ht="12.8" hidden="false" customHeight="false" outlineLevel="0" collapsed="false">
      <c r="A217" s="7" t="s">
        <v>597</v>
      </c>
      <c r="B217" s="17" t="str">
        <f aca="false">IF(J217+K217=0,"No card or LoTW",IF(J217=0,"Need card******",IF(K217=0,"******Need LoTW","")))</f>
        <v/>
      </c>
      <c r="C217" s="17" t="str">
        <f aca="false">IF(AND(E217=1,K217=0),"Field check card!",IF(AND(E217=0,K217=0),"",IF(AND(E217=1,K217&gt;0),"",IF(AND(E217=0,K217&gt;0),""))))</f>
        <v/>
      </c>
      <c r="D217" s="26" t="n">
        <f aca="false">IF('DXCC QSL Card Tracking'!D217&gt;0,1,0)</f>
        <v>0</v>
      </c>
      <c r="E217" s="26" t="n">
        <f aca="false">IF('DXCC QSL Card Tracking'!E217&gt;0,1,0)</f>
        <v>1</v>
      </c>
      <c r="F217" s="26" t="n">
        <f aca="false">IF('DXCC LoTW Tracking by Mode'!B217&gt;0,1,0)</f>
        <v>1</v>
      </c>
      <c r="G217" s="26" t="n">
        <f aca="false">IF('DXCC LoTW Tracking by Mode'!C217&gt;0,1,0)</f>
        <v>1</v>
      </c>
      <c r="H217" s="26" t="n">
        <f aca="false">IF('DXCC LoTW Tracking by Mode'!D217&gt;0,1,0)</f>
        <v>0</v>
      </c>
      <c r="I217" s="26" t="n">
        <f aca="false">IF('DXCC LoTW Tracking by Mode'!E217&gt;0,1,0)</f>
        <v>1</v>
      </c>
      <c r="J217" s="26" t="n">
        <f aca="false">D217+E217</f>
        <v>1</v>
      </c>
      <c r="K217" s="26" t="n">
        <f aca="false">(F217+G217+H217+I217)</f>
        <v>3</v>
      </c>
      <c r="L217" s="14"/>
      <c r="M217" s="21"/>
    </row>
    <row r="218" customFormat="false" ht="12.8" hidden="false" customHeight="false" outlineLevel="0" collapsed="false">
      <c r="A218" s="7" t="s">
        <v>599</v>
      </c>
      <c r="B218" s="17" t="s">
        <v>2433</v>
      </c>
      <c r="C218" s="17" t="str">
        <f aca="false">IF(AND(E218=1,K218=0),"Field check card!",IF(AND(E218=0,K218=0),"",IF(AND(E218=1,K218&gt;0),"",IF(AND(E218=0,K218&gt;0),""))))</f>
        <v/>
      </c>
      <c r="D218" s="26" t="n">
        <f aca="false">IF('DXCC QSL Card Tracking'!D218&gt;0,1,0)</f>
        <v>0</v>
      </c>
      <c r="E218" s="26" t="n">
        <f aca="false">IF('DXCC QSL Card Tracking'!E218&gt;0,1,0)</f>
        <v>0</v>
      </c>
      <c r="F218" s="26" t="n">
        <f aca="false">IF('DXCC LoTW Tracking by Mode'!B218&gt;0,1,0)</f>
        <v>0</v>
      </c>
      <c r="G218" s="26" t="n">
        <f aca="false">IF('DXCC LoTW Tracking by Mode'!C218&gt;0,1,0)</f>
        <v>0</v>
      </c>
      <c r="H218" s="26" t="n">
        <f aca="false">IF('DXCC LoTW Tracking by Mode'!D218&gt;0,1,0)</f>
        <v>0</v>
      </c>
      <c r="I218" s="26" t="n">
        <f aca="false">IF('DXCC LoTW Tracking by Mode'!E218&gt;0,1,0)</f>
        <v>0</v>
      </c>
      <c r="J218" s="26" t="n">
        <f aca="false">D218+E218</f>
        <v>0</v>
      </c>
      <c r="K218" s="26" t="n">
        <f aca="false">(F218+G218+H218+I218)</f>
        <v>0</v>
      </c>
      <c r="L218" s="14"/>
      <c r="M218" s="21"/>
    </row>
    <row r="219" customFormat="false" ht="12.8" hidden="false" customHeight="false" outlineLevel="0" collapsed="false">
      <c r="A219" s="7" t="s">
        <v>601</v>
      </c>
      <c r="B219" s="17" t="str">
        <f aca="false">IF(J219+K219=0,"No card or LoTW",IF(J219=0,"Need card******",IF(K219=0,"******Need LoTW","")))</f>
        <v/>
      </c>
      <c r="C219" s="17" t="str">
        <f aca="false">IF(AND(E219=1,K219=0),"Field check card!",IF(AND(E219=0,K219=0),"",IF(AND(E219=1,K219&gt;0),"",IF(AND(E219=0,K219&gt;0),""))))</f>
        <v/>
      </c>
      <c r="D219" s="26" t="n">
        <f aca="false">IF('DXCC QSL Card Tracking'!D219&gt;0,1,0)</f>
        <v>0</v>
      </c>
      <c r="E219" s="26" t="n">
        <f aca="false">IF('DXCC QSL Card Tracking'!E219&gt;0,1,0)</f>
        <v>1</v>
      </c>
      <c r="F219" s="26" t="n">
        <f aca="false">IF('DXCC LoTW Tracking by Mode'!B219&gt;0,1,0)</f>
        <v>1</v>
      </c>
      <c r="G219" s="26" t="n">
        <f aca="false">IF('DXCC LoTW Tracking by Mode'!C219&gt;0,1,0)</f>
        <v>1</v>
      </c>
      <c r="H219" s="26" t="n">
        <f aca="false">IF('DXCC LoTW Tracking by Mode'!D219&gt;0,1,0)</f>
        <v>1</v>
      </c>
      <c r="I219" s="26" t="n">
        <f aca="false">IF('DXCC LoTW Tracking by Mode'!E219&gt;0,1,0)</f>
        <v>1</v>
      </c>
      <c r="J219" s="26" t="n">
        <f aca="false">D219+E219</f>
        <v>1</v>
      </c>
      <c r="K219" s="26" t="n">
        <f aca="false">(F219+G219+H219+I219)</f>
        <v>4</v>
      </c>
      <c r="L219" s="14"/>
      <c r="M219" s="21"/>
    </row>
    <row r="220" customFormat="false" ht="12.8" hidden="false" customHeight="false" outlineLevel="0" collapsed="false">
      <c r="A220" s="7" t="s">
        <v>604</v>
      </c>
      <c r="B220" s="17" t="str">
        <f aca="false">IF(J220+K220=0,"No card or LoTW",IF(J220=0,"Need card******",IF(K220=0,"******Need LoTW","")))</f>
        <v/>
      </c>
      <c r="C220" s="17" t="str">
        <f aca="false">IF(AND(E220=1,K220=0),"Field check card!",IF(AND(E220=0,K220=0),"",IF(AND(E220=1,K220&gt;0),"",IF(AND(E220=0,K220&gt;0),""))))</f>
        <v/>
      </c>
      <c r="D220" s="26" t="n">
        <f aca="false">IF('DXCC QSL Card Tracking'!D220&gt;0,1,0)</f>
        <v>0</v>
      </c>
      <c r="E220" s="26" t="n">
        <f aca="false">IF('DXCC QSL Card Tracking'!E220&gt;0,1,0)</f>
        <v>1</v>
      </c>
      <c r="F220" s="26" t="n">
        <f aca="false">IF('DXCC LoTW Tracking by Mode'!B220&gt;0,1,0)</f>
        <v>1</v>
      </c>
      <c r="G220" s="26" t="n">
        <f aca="false">IF('DXCC LoTW Tracking by Mode'!C220&gt;0,1,0)</f>
        <v>1</v>
      </c>
      <c r="H220" s="26" t="n">
        <f aca="false">IF('DXCC LoTW Tracking by Mode'!D220&gt;0,1,0)</f>
        <v>0</v>
      </c>
      <c r="I220" s="26" t="n">
        <f aca="false">IF('DXCC LoTW Tracking by Mode'!E220&gt;0,1,0)</f>
        <v>0</v>
      </c>
      <c r="J220" s="26" t="n">
        <f aca="false">D220+E220</f>
        <v>1</v>
      </c>
      <c r="K220" s="26" t="n">
        <f aca="false">(F220+G220+H220+I220)</f>
        <v>2</v>
      </c>
      <c r="L220" s="14"/>
      <c r="M220" s="21"/>
    </row>
    <row r="221" customFormat="false" ht="12.8" hidden="false" customHeight="false" outlineLevel="0" collapsed="false">
      <c r="A221" s="7" t="s">
        <v>607</v>
      </c>
      <c r="B221" s="17" t="str">
        <f aca="false">IF(J221+K221=0,"No card or LoTW",IF(J221=0,"Need card******",IF(K221=0,"******Need LoTW","")))</f>
        <v/>
      </c>
      <c r="C221" s="17" t="str">
        <f aca="false">IF(AND(E221=1,K221=0),"Field check card!",IF(AND(E221=0,K221=0),"",IF(AND(E221=1,K221&gt;0),"",IF(AND(E221=0,K221&gt;0),""))))</f>
        <v/>
      </c>
      <c r="D221" s="26" t="n">
        <f aca="false">IF('DXCC QSL Card Tracking'!D221&gt;0,1,0)</f>
        <v>0</v>
      </c>
      <c r="E221" s="26" t="n">
        <f aca="false">IF('DXCC QSL Card Tracking'!E221&gt;0,1,0)</f>
        <v>1</v>
      </c>
      <c r="F221" s="26" t="n">
        <f aca="false">IF('DXCC LoTW Tracking by Mode'!B221&gt;0,1,0)</f>
        <v>1</v>
      </c>
      <c r="G221" s="26" t="n">
        <f aca="false">IF('DXCC LoTW Tracking by Mode'!C221&gt;0,1,0)</f>
        <v>1</v>
      </c>
      <c r="H221" s="26" t="n">
        <f aca="false">IF('DXCC LoTW Tracking by Mode'!D221&gt;0,1,0)</f>
        <v>1</v>
      </c>
      <c r="I221" s="26" t="n">
        <f aca="false">IF('DXCC LoTW Tracking by Mode'!E221&gt;0,1,0)</f>
        <v>0</v>
      </c>
      <c r="J221" s="26" t="n">
        <f aca="false">D221+E221</f>
        <v>1</v>
      </c>
      <c r="K221" s="26" t="n">
        <f aca="false">(F221+G221+H221+I221)</f>
        <v>3</v>
      </c>
      <c r="L221" s="14"/>
      <c r="M221" s="21"/>
    </row>
    <row r="222" customFormat="false" ht="12.8" hidden="false" customHeight="false" outlineLevel="0" collapsed="false">
      <c r="A222" s="7" t="s">
        <v>610</v>
      </c>
      <c r="B222" s="17" t="str">
        <f aca="false">IF(J222+K222=0,"No card or LoTW",IF(J222=0,"Need card******",IF(K222=0,"******Need LoTW","")))</f>
        <v/>
      </c>
      <c r="C222" s="17" t="str">
        <f aca="false">IF(AND(E222=1,K222=0),"Field check card!",IF(AND(E222=0,K222=0),"",IF(AND(E222=1,K222&gt;0),"",IF(AND(E222=0,K222&gt;0),""))))</f>
        <v/>
      </c>
      <c r="D222" s="26" t="n">
        <f aca="false">IF('DXCC QSL Card Tracking'!D222&gt;0,1,0)</f>
        <v>0</v>
      </c>
      <c r="E222" s="26" t="n">
        <f aca="false">IF('DXCC QSL Card Tracking'!E222&gt;0,1,0)</f>
        <v>1</v>
      </c>
      <c r="F222" s="26" t="n">
        <f aca="false">IF('DXCC LoTW Tracking by Mode'!B222&gt;0,1,0)</f>
        <v>1</v>
      </c>
      <c r="G222" s="26" t="n">
        <f aca="false">IF('DXCC LoTW Tracking by Mode'!C222&gt;0,1,0)</f>
        <v>1</v>
      </c>
      <c r="H222" s="26" t="n">
        <f aca="false">IF('DXCC LoTW Tracking by Mode'!D222&gt;0,1,0)</f>
        <v>1</v>
      </c>
      <c r="I222" s="26" t="n">
        <f aca="false">IF('DXCC LoTW Tracking by Mode'!E222&gt;0,1,0)</f>
        <v>0</v>
      </c>
      <c r="J222" s="26" t="n">
        <f aca="false">D222+E222</f>
        <v>1</v>
      </c>
      <c r="K222" s="26" t="n">
        <f aca="false">(F222+G222+H222+I222)</f>
        <v>3</v>
      </c>
      <c r="L222" s="14"/>
      <c r="M222" s="21"/>
    </row>
    <row r="223" customFormat="false" ht="12.8" hidden="false" customHeight="false" outlineLevel="0" collapsed="false">
      <c r="A223" s="7" t="s">
        <v>612</v>
      </c>
      <c r="B223" s="17" t="s">
        <v>2433</v>
      </c>
      <c r="C223" s="17" t="str">
        <f aca="false">IF(AND(E223=1,K223=0),"Field check card!",IF(AND(E223=0,K223=0),"",IF(AND(E223=1,K223&gt;0),"",IF(AND(E223=0,K223&gt;0),""))))</f>
        <v/>
      </c>
      <c r="D223" s="26" t="n">
        <f aca="false">IF('DXCC QSL Card Tracking'!D223&gt;0,1,0)</f>
        <v>0</v>
      </c>
      <c r="E223" s="26" t="n">
        <f aca="false">IF('DXCC QSL Card Tracking'!E223&gt;0,1,0)</f>
        <v>0</v>
      </c>
      <c r="F223" s="26" t="n">
        <f aca="false">IF('DXCC LoTW Tracking by Mode'!B223&gt;0,1,0)</f>
        <v>0</v>
      </c>
      <c r="G223" s="26" t="n">
        <f aca="false">IF('DXCC LoTW Tracking by Mode'!C223&gt;0,1,0)</f>
        <v>0</v>
      </c>
      <c r="H223" s="26" t="n">
        <f aca="false">IF('DXCC LoTW Tracking by Mode'!D223&gt;0,1,0)</f>
        <v>0</v>
      </c>
      <c r="I223" s="26" t="n">
        <f aca="false">IF('DXCC LoTW Tracking by Mode'!E223&gt;0,1,0)</f>
        <v>0</v>
      </c>
      <c r="J223" s="26" t="n">
        <f aca="false">D223+E223</f>
        <v>0</v>
      </c>
      <c r="K223" s="26" t="n">
        <f aca="false">(F223+G223+H223+I223)</f>
        <v>0</v>
      </c>
      <c r="L223" s="14"/>
      <c r="M223" s="21"/>
    </row>
    <row r="224" customFormat="false" ht="12.8" hidden="false" customHeight="false" outlineLevel="0" collapsed="false">
      <c r="A224" s="7" t="s">
        <v>613</v>
      </c>
      <c r="B224" s="17" t="s">
        <v>2433</v>
      </c>
      <c r="C224" s="17" t="str">
        <f aca="false">IF(AND(E224=1,K224=0),"Field check card!",IF(AND(E224=0,K224=0),"",IF(AND(E224=1,K224&gt;0),"",IF(AND(E224=0,K224&gt;0),""))))</f>
        <v/>
      </c>
      <c r="D224" s="26" t="n">
        <f aca="false">IF('DXCC QSL Card Tracking'!D224&gt;0,1,0)</f>
        <v>0</v>
      </c>
      <c r="E224" s="26" t="n">
        <f aca="false">IF('DXCC QSL Card Tracking'!E224&gt;0,1,0)</f>
        <v>0</v>
      </c>
      <c r="F224" s="26" t="n">
        <f aca="false">IF('DXCC LoTW Tracking by Mode'!B224&gt;0,1,0)</f>
        <v>0</v>
      </c>
      <c r="G224" s="26" t="n">
        <f aca="false">IF('DXCC LoTW Tracking by Mode'!C224&gt;0,1,0)</f>
        <v>0</v>
      </c>
      <c r="H224" s="26" t="n">
        <f aca="false">IF('DXCC LoTW Tracking by Mode'!D224&gt;0,1,0)</f>
        <v>0</v>
      </c>
      <c r="I224" s="26" t="n">
        <f aca="false">IF('DXCC LoTW Tracking by Mode'!E224&gt;0,1,0)</f>
        <v>0</v>
      </c>
      <c r="J224" s="26" t="n">
        <f aca="false">D224+E224</f>
        <v>0</v>
      </c>
      <c r="K224" s="26" t="n">
        <f aca="false">(F224+G224+H224+I224)</f>
        <v>0</v>
      </c>
      <c r="L224" s="14"/>
      <c r="M224" s="21"/>
    </row>
    <row r="225" customFormat="false" ht="12.8" hidden="false" customHeight="false" outlineLevel="0" collapsed="false">
      <c r="A225" s="7" t="s">
        <v>615</v>
      </c>
      <c r="B225" s="17" t="str">
        <f aca="false">IF(J225+K225=0,"No card or LoTW",IF(J225=0,"Need card******",IF(K225=0,"******Need LoTW","")))</f>
        <v/>
      </c>
      <c r="C225" s="17" t="str">
        <f aca="false">IF(AND(E225=1,K225=0),"Field check card!",IF(AND(E225=0,K225=0),"",IF(AND(E225=1,K225&gt;0),"",IF(AND(E225=0,K225&gt;0),""))))</f>
        <v/>
      </c>
      <c r="D225" s="26" t="n">
        <f aca="false">IF('DXCC QSL Card Tracking'!D225&gt;0,1,0)</f>
        <v>1</v>
      </c>
      <c r="E225" s="26" t="n">
        <f aca="false">IF('DXCC QSL Card Tracking'!E225&gt;0,1,0)</f>
        <v>0</v>
      </c>
      <c r="F225" s="26" t="n">
        <f aca="false">IF('DXCC LoTW Tracking by Mode'!B225&gt;0,1,0)</f>
        <v>1</v>
      </c>
      <c r="G225" s="26" t="n">
        <f aca="false">IF('DXCC LoTW Tracking by Mode'!C225&gt;0,1,0)</f>
        <v>1</v>
      </c>
      <c r="H225" s="26" t="n">
        <f aca="false">IF('DXCC LoTW Tracking by Mode'!D225&gt;0,1,0)</f>
        <v>1</v>
      </c>
      <c r="I225" s="26" t="n">
        <f aca="false">IF('DXCC LoTW Tracking by Mode'!E225&gt;0,1,0)</f>
        <v>1</v>
      </c>
      <c r="J225" s="26" t="n">
        <f aca="false">D225+E225</f>
        <v>1</v>
      </c>
      <c r="K225" s="26" t="n">
        <f aca="false">(F225+G225+H225+I225)</f>
        <v>4</v>
      </c>
      <c r="L225" s="14"/>
      <c r="M225" s="21"/>
    </row>
    <row r="226" customFormat="false" ht="12.8" hidden="false" customHeight="false" outlineLevel="0" collapsed="false">
      <c r="A226" s="7" t="s">
        <v>618</v>
      </c>
      <c r="B226" s="17" t="str">
        <f aca="false">IF(J226+K226=0,"No card or LoTW",IF(J226=0,"Need card******",IF(K226=0,"******Need LoTW","")))</f>
        <v/>
      </c>
      <c r="C226" s="17" t="str">
        <f aca="false">IF(AND(E226=1,K226=0),"Field check card!",IF(AND(E226=0,K226=0),"",IF(AND(E226=1,K226&gt;0),"",IF(AND(E226=0,K226&gt;0),""))))</f>
        <v/>
      </c>
      <c r="D226" s="26" t="n">
        <f aca="false">IF('DXCC QSL Card Tracking'!D226&gt;0,1,0)</f>
        <v>0</v>
      </c>
      <c r="E226" s="26" t="n">
        <f aca="false">IF('DXCC QSL Card Tracking'!E226&gt;0,1,0)</f>
        <v>1</v>
      </c>
      <c r="F226" s="26" t="n">
        <f aca="false">IF('DXCC LoTW Tracking by Mode'!B226&gt;0,1,0)</f>
        <v>1</v>
      </c>
      <c r="G226" s="26" t="n">
        <f aca="false">IF('DXCC LoTW Tracking by Mode'!C226&gt;0,1,0)</f>
        <v>1</v>
      </c>
      <c r="H226" s="26" t="n">
        <f aca="false">IF('DXCC LoTW Tracking by Mode'!D226&gt;0,1,0)</f>
        <v>0</v>
      </c>
      <c r="I226" s="26" t="n">
        <f aca="false">IF('DXCC LoTW Tracking by Mode'!E226&gt;0,1,0)</f>
        <v>1</v>
      </c>
      <c r="J226" s="26" t="n">
        <f aca="false">D226+E226</f>
        <v>1</v>
      </c>
      <c r="K226" s="26" t="n">
        <f aca="false">(F226+G226+H226+I226)</f>
        <v>3</v>
      </c>
      <c r="L226" s="14"/>
      <c r="M226" s="21"/>
    </row>
    <row r="227" customFormat="false" ht="12.8" hidden="false" customHeight="false" outlineLevel="0" collapsed="false">
      <c r="A227" s="7" t="s">
        <v>620</v>
      </c>
      <c r="B227" s="17" t="str">
        <f aca="false">IF(J227+K227=0,"No card or LoTW",IF(J227=0,"Need card******",IF(K227=0,"******Need LoTW","")))</f>
        <v/>
      </c>
      <c r="C227" s="17" t="str">
        <f aca="false">IF(AND(E227=1,K227=0),"Field check card!",IF(AND(E227=0,K227=0),"",IF(AND(E227=1,K227&gt;0),"",IF(AND(E227=0,K227&gt;0),""))))</f>
        <v/>
      </c>
      <c r="D227" s="26" t="n">
        <f aca="false">IF('DXCC QSL Card Tracking'!D227&gt;0,1,0)</f>
        <v>0</v>
      </c>
      <c r="E227" s="26" t="n">
        <f aca="false">IF('DXCC QSL Card Tracking'!E227&gt;0,1,0)</f>
        <v>1</v>
      </c>
      <c r="F227" s="26" t="n">
        <f aca="false">IF('DXCC LoTW Tracking by Mode'!B227&gt;0,1,0)</f>
        <v>1</v>
      </c>
      <c r="G227" s="26" t="n">
        <f aca="false">IF('DXCC LoTW Tracking by Mode'!C227&gt;0,1,0)</f>
        <v>1</v>
      </c>
      <c r="H227" s="26" t="n">
        <f aca="false">IF('DXCC LoTW Tracking by Mode'!D227&gt;0,1,0)</f>
        <v>1</v>
      </c>
      <c r="I227" s="26" t="n">
        <f aca="false">IF('DXCC LoTW Tracking by Mode'!E227&gt;0,1,0)</f>
        <v>1</v>
      </c>
      <c r="J227" s="26" t="n">
        <f aca="false">D227+E227</f>
        <v>1</v>
      </c>
      <c r="K227" s="26" t="n">
        <f aca="false">(F227+G227+H227+I227)</f>
        <v>4</v>
      </c>
      <c r="L227" s="14"/>
      <c r="M227" s="21"/>
    </row>
    <row r="228" customFormat="false" ht="12.8" hidden="false" customHeight="false" outlineLevel="0" collapsed="false">
      <c r="A228" s="7" t="s">
        <v>623</v>
      </c>
      <c r="B228" s="17" t="str">
        <f aca="false">IF(J228+K228=0,"No card or LoTW",IF(J228=0,"Need card******",IF(K228=0,"******Need LoTW","")))</f>
        <v/>
      </c>
      <c r="C228" s="17" t="str">
        <f aca="false">IF(AND(E228=1,K228=0),"Field check card!",IF(AND(E228=0,K228=0),"",IF(AND(E228=1,K228&gt;0),"",IF(AND(E228=0,K228&gt;0),""))))</f>
        <v/>
      </c>
      <c r="D228" s="26" t="n">
        <f aca="false">IF('DXCC QSL Card Tracking'!D228&gt;0,1,0)</f>
        <v>1</v>
      </c>
      <c r="E228" s="26" t="n">
        <f aca="false">IF('DXCC QSL Card Tracking'!E228&gt;0,1,0)</f>
        <v>0</v>
      </c>
      <c r="F228" s="26" t="n">
        <f aca="false">IF('DXCC LoTW Tracking by Mode'!B228&gt;0,1,0)</f>
        <v>1</v>
      </c>
      <c r="G228" s="26" t="n">
        <f aca="false">IF('DXCC LoTW Tracking by Mode'!C228&gt;0,1,0)</f>
        <v>1</v>
      </c>
      <c r="H228" s="26" t="n">
        <f aca="false">IF('DXCC LoTW Tracking by Mode'!D228&gt;0,1,0)</f>
        <v>1</v>
      </c>
      <c r="I228" s="26" t="n">
        <f aca="false">IF('DXCC LoTW Tracking by Mode'!E228&gt;0,1,0)</f>
        <v>1</v>
      </c>
      <c r="J228" s="26" t="n">
        <f aca="false">D228+E228</f>
        <v>1</v>
      </c>
      <c r="K228" s="26" t="n">
        <f aca="false">(F228+G228+H228+I228)</f>
        <v>4</v>
      </c>
      <c r="L228" s="14"/>
      <c r="M228" s="21"/>
    </row>
    <row r="229" customFormat="false" ht="12.8" hidden="false" customHeight="false" outlineLevel="0" collapsed="false">
      <c r="A229" s="7" t="s">
        <v>626</v>
      </c>
      <c r="B229" s="17" t="str">
        <f aca="false">IF(J229+K229=0,"No card or LoTW",IF(J229=0,"Need card******",IF(K229=0,"******Need LoTW","")))</f>
        <v/>
      </c>
      <c r="C229" s="17" t="str">
        <f aca="false">IF(AND(E229=1,K229=0),"Field check card!",IF(AND(E229=0,K229=0),"",IF(AND(E229=1,K229&gt;0),"",IF(AND(E229=0,K229&gt;0),""))))</f>
        <v/>
      </c>
      <c r="D229" s="26" t="n">
        <f aca="false">IF('DXCC QSL Card Tracking'!D229&gt;0,1,0)</f>
        <v>1</v>
      </c>
      <c r="E229" s="26" t="n">
        <f aca="false">IF('DXCC QSL Card Tracking'!E229&gt;0,1,0)</f>
        <v>0</v>
      </c>
      <c r="F229" s="26" t="n">
        <f aca="false">IF('DXCC LoTW Tracking by Mode'!B229&gt;0,1,0)</f>
        <v>1</v>
      </c>
      <c r="G229" s="26" t="n">
        <f aca="false">IF('DXCC LoTW Tracking by Mode'!C229&gt;0,1,0)</f>
        <v>1</v>
      </c>
      <c r="H229" s="26" t="n">
        <f aca="false">IF('DXCC LoTW Tracking by Mode'!D229&gt;0,1,0)</f>
        <v>1</v>
      </c>
      <c r="I229" s="26" t="n">
        <f aca="false">IF('DXCC LoTW Tracking by Mode'!E229&gt;0,1,0)</f>
        <v>1</v>
      </c>
      <c r="J229" s="26" t="n">
        <f aca="false">D229+E229</f>
        <v>1</v>
      </c>
      <c r="K229" s="26" t="n">
        <f aca="false">(F229+G229+H229+I229)</f>
        <v>4</v>
      </c>
      <c r="L229" s="14"/>
      <c r="M229" s="21"/>
    </row>
    <row r="230" customFormat="false" ht="12.8" hidden="false" customHeight="false" outlineLevel="0" collapsed="false">
      <c r="A230" s="7" t="s">
        <v>629</v>
      </c>
      <c r="B230" s="17" t="str">
        <f aca="false">IF(J230+K230=0,"No card or LoTW",IF(J230=0,"Need card******",IF(K230=0,"******Need LoTW","")))</f>
        <v/>
      </c>
      <c r="C230" s="17" t="str">
        <f aca="false">IF(AND(E230=1,K230=0),"Field check card!",IF(AND(E230=0,K230=0),"",IF(AND(E230=1,K230&gt;0),"",IF(AND(E230=0,K230&gt;0),""))))</f>
        <v/>
      </c>
      <c r="D230" s="26" t="n">
        <f aca="false">IF('DXCC QSL Card Tracking'!D230&gt;0,1,0)</f>
        <v>0</v>
      </c>
      <c r="E230" s="26" t="n">
        <f aca="false">IF('DXCC QSL Card Tracking'!E230&gt;0,1,0)</f>
        <v>1</v>
      </c>
      <c r="F230" s="26" t="n">
        <f aca="false">IF('DXCC LoTW Tracking by Mode'!B230&gt;0,1,0)</f>
        <v>1</v>
      </c>
      <c r="G230" s="26" t="n">
        <f aca="false">IF('DXCC LoTW Tracking by Mode'!C230&gt;0,1,0)</f>
        <v>1</v>
      </c>
      <c r="H230" s="26" t="n">
        <f aca="false">IF('DXCC LoTW Tracking by Mode'!D230&gt;0,1,0)</f>
        <v>1</v>
      </c>
      <c r="I230" s="26" t="n">
        <f aca="false">IF('DXCC LoTW Tracking by Mode'!E230&gt;0,1,0)</f>
        <v>1</v>
      </c>
      <c r="J230" s="26" t="n">
        <f aca="false">D230+E230</f>
        <v>1</v>
      </c>
      <c r="K230" s="26" t="n">
        <f aca="false">(F230+G230+H230+I230)</f>
        <v>4</v>
      </c>
      <c r="L230" s="14"/>
      <c r="M230" s="21"/>
    </row>
    <row r="231" customFormat="false" ht="12.8" hidden="false" customHeight="false" outlineLevel="0" collapsed="false">
      <c r="A231" s="7" t="s">
        <v>632</v>
      </c>
      <c r="B231" s="17" t="str">
        <f aca="false">IF(J231+K231=0,"No card or LoTW",IF(J231=0,"Need card******",IF(K231=0,"******Need LoTW","")))</f>
        <v/>
      </c>
      <c r="C231" s="17" t="str">
        <f aca="false">IF(AND(E231=1,K231=0),"Field check card!",IF(AND(E231=0,K231=0),"",IF(AND(E231=1,K231&gt;0),"",IF(AND(E231=0,K231&gt;0),""))))</f>
        <v/>
      </c>
      <c r="D231" s="26" t="n">
        <f aca="false">IF('DXCC QSL Card Tracking'!D231&gt;0,1,0)</f>
        <v>0</v>
      </c>
      <c r="E231" s="26" t="n">
        <f aca="false">IF('DXCC QSL Card Tracking'!E231&gt;0,1,0)</f>
        <v>1</v>
      </c>
      <c r="F231" s="26" t="n">
        <f aca="false">IF('DXCC LoTW Tracking by Mode'!B231&gt;0,1,0)</f>
        <v>1</v>
      </c>
      <c r="G231" s="26" t="n">
        <f aca="false">IF('DXCC LoTW Tracking by Mode'!C231&gt;0,1,0)</f>
        <v>1</v>
      </c>
      <c r="H231" s="26" t="n">
        <f aca="false">IF('DXCC LoTW Tracking by Mode'!D231&gt;0,1,0)</f>
        <v>0</v>
      </c>
      <c r="I231" s="26" t="n">
        <f aca="false">IF('DXCC LoTW Tracking by Mode'!E231&gt;0,1,0)</f>
        <v>0</v>
      </c>
      <c r="J231" s="26" t="n">
        <f aca="false">D231+E231</f>
        <v>1</v>
      </c>
      <c r="K231" s="26" t="n">
        <f aca="false">(F231+G231+H231+I231)</f>
        <v>2</v>
      </c>
      <c r="L231" s="14"/>
      <c r="M231" s="21"/>
    </row>
    <row r="232" customFormat="false" ht="12.8" hidden="false" customHeight="false" outlineLevel="0" collapsed="false">
      <c r="A232" s="7" t="s">
        <v>635</v>
      </c>
      <c r="B232" s="17" t="str">
        <f aca="false">IF(J232+K232=0,"No card or LoTW",IF(J232=0,"Need card******",IF(K232=0,"******Need LoTW","")))</f>
        <v/>
      </c>
      <c r="C232" s="17" t="str">
        <f aca="false">IF(AND(E232=1,K232=0),"Field check card!",IF(AND(E232=0,K232=0),"",IF(AND(E232=1,K232&gt;0),"",IF(AND(E232=0,K232&gt;0),""))))</f>
        <v/>
      </c>
      <c r="D232" s="26" t="n">
        <f aca="false">IF('DXCC QSL Card Tracking'!D232&gt;0,1,0)</f>
        <v>0</v>
      </c>
      <c r="E232" s="26" t="n">
        <f aca="false">IF('DXCC QSL Card Tracking'!E232&gt;0,1,0)</f>
        <v>1</v>
      </c>
      <c r="F232" s="26" t="n">
        <f aca="false">IF('DXCC LoTW Tracking by Mode'!B232&gt;0,1,0)</f>
        <v>1</v>
      </c>
      <c r="G232" s="26" t="n">
        <f aca="false">IF('DXCC LoTW Tracking by Mode'!C232&gt;0,1,0)</f>
        <v>1</v>
      </c>
      <c r="H232" s="26" t="n">
        <f aca="false">IF('DXCC LoTW Tracking by Mode'!D232&gt;0,1,0)</f>
        <v>1</v>
      </c>
      <c r="I232" s="26" t="n">
        <f aca="false">IF('DXCC LoTW Tracking by Mode'!E232&gt;0,1,0)</f>
        <v>1</v>
      </c>
      <c r="J232" s="26" t="n">
        <f aca="false">D232+E232</f>
        <v>1</v>
      </c>
      <c r="K232" s="26" t="n">
        <f aca="false">(F232+G232+H232+I232)</f>
        <v>4</v>
      </c>
      <c r="L232" s="14"/>
      <c r="M232" s="21"/>
    </row>
    <row r="233" customFormat="false" ht="12.8" hidden="false" customHeight="false" outlineLevel="0" collapsed="false">
      <c r="A233" s="7" t="s">
        <v>638</v>
      </c>
      <c r="B233" s="17" t="str">
        <f aca="false">IF(J233+K233=0,"No card or LoTW",IF(J233=0,"Need card******",IF(K233=0,"******Need LoTW","")))</f>
        <v/>
      </c>
      <c r="C233" s="17" t="str">
        <f aca="false">IF(AND(E233=1,K233=0),"Field check card!",IF(AND(E233=0,K233=0),"",IF(AND(E233=1,K233&gt;0),"",IF(AND(E233=0,K233&gt;0),""))))</f>
        <v/>
      </c>
      <c r="D233" s="26" t="n">
        <f aca="false">IF('DXCC QSL Card Tracking'!D233&gt;0,1,0)</f>
        <v>0</v>
      </c>
      <c r="E233" s="26" t="n">
        <f aca="false">IF('DXCC QSL Card Tracking'!E233&gt;0,1,0)</f>
        <v>1</v>
      </c>
      <c r="F233" s="26" t="n">
        <f aca="false">IF('DXCC LoTW Tracking by Mode'!B233&gt;0,1,0)</f>
        <v>1</v>
      </c>
      <c r="G233" s="26" t="n">
        <f aca="false">IF('DXCC LoTW Tracking by Mode'!C233&gt;0,1,0)</f>
        <v>1</v>
      </c>
      <c r="H233" s="26" t="n">
        <f aca="false">IF('DXCC LoTW Tracking by Mode'!D233&gt;0,1,0)</f>
        <v>0</v>
      </c>
      <c r="I233" s="26" t="n">
        <f aca="false">IF('DXCC LoTW Tracking by Mode'!E233&gt;0,1,0)</f>
        <v>0</v>
      </c>
      <c r="J233" s="26" t="n">
        <f aca="false">D233+E233</f>
        <v>1</v>
      </c>
      <c r="K233" s="26" t="n">
        <f aca="false">(F233+G233+H233+I233)</f>
        <v>2</v>
      </c>
      <c r="L233" s="14"/>
      <c r="M233" s="21"/>
    </row>
    <row r="234" customFormat="false" ht="12.8" hidden="false" customHeight="false" outlineLevel="0" collapsed="false">
      <c r="A234" s="7" t="s">
        <v>641</v>
      </c>
      <c r="B234" s="17" t="str">
        <f aca="false">IF(J234+K234=0,"No card or LoTW",IF(J234=0,"Need card******",IF(K234=0,"******Need LoTW","")))</f>
        <v/>
      </c>
      <c r="C234" s="17" t="str">
        <f aca="false">IF(AND(E234=1,K234=0),"Field check card!",IF(AND(E234=0,K234=0),"",IF(AND(E234=1,K234&gt;0),"",IF(AND(E234=0,K234&gt;0),""))))</f>
        <v/>
      </c>
      <c r="D234" s="26" t="n">
        <f aca="false">IF('DXCC QSL Card Tracking'!D234&gt;0,1,0)</f>
        <v>1</v>
      </c>
      <c r="E234" s="26" t="n">
        <f aca="false">IF('DXCC QSL Card Tracking'!E234&gt;0,1,0)</f>
        <v>0</v>
      </c>
      <c r="F234" s="26" t="n">
        <f aca="false">IF('DXCC LoTW Tracking by Mode'!B234&gt;0,1,0)</f>
        <v>1</v>
      </c>
      <c r="G234" s="26" t="n">
        <f aca="false">IF('DXCC LoTW Tracking by Mode'!C234&gt;0,1,0)</f>
        <v>1</v>
      </c>
      <c r="H234" s="26" t="n">
        <f aca="false">IF('DXCC LoTW Tracking by Mode'!D234&gt;0,1,0)</f>
        <v>1</v>
      </c>
      <c r="I234" s="26" t="n">
        <f aca="false">IF('DXCC LoTW Tracking by Mode'!E234&gt;0,1,0)</f>
        <v>1</v>
      </c>
      <c r="J234" s="26" t="n">
        <f aca="false">D234+E234</f>
        <v>1</v>
      </c>
      <c r="K234" s="26" t="n">
        <f aca="false">(F234+G234+H234+I234)</f>
        <v>4</v>
      </c>
      <c r="L234" s="14"/>
      <c r="M234" s="21"/>
    </row>
    <row r="235" customFormat="false" ht="12.8" hidden="false" customHeight="false" outlineLevel="0" collapsed="false">
      <c r="A235" s="7" t="s">
        <v>644</v>
      </c>
      <c r="B235" s="17" t="str">
        <f aca="false">IF(J235+K235=0,"No card or LoTW",IF(J235=0,"Need card******",IF(K235=0,"******Need LoTW","")))</f>
        <v/>
      </c>
      <c r="C235" s="17" t="str">
        <f aca="false">IF(AND(E235=1,K235=0),"Field check card!",IF(AND(E235=0,K235=0),"",IF(AND(E235=1,K235&gt;0),"",IF(AND(E235=0,K235&gt;0),""))))</f>
        <v/>
      </c>
      <c r="D235" s="26" t="n">
        <f aca="false">IF('DXCC QSL Card Tracking'!D235&gt;0,1,0)</f>
        <v>0</v>
      </c>
      <c r="E235" s="26" t="n">
        <f aca="false">IF('DXCC QSL Card Tracking'!E235&gt;0,1,0)</f>
        <v>1</v>
      </c>
      <c r="F235" s="26" t="n">
        <f aca="false">IF('DXCC LoTW Tracking by Mode'!B235&gt;0,1,0)</f>
        <v>1</v>
      </c>
      <c r="G235" s="26" t="n">
        <f aca="false">IF('DXCC LoTW Tracking by Mode'!C235&gt;0,1,0)</f>
        <v>1</v>
      </c>
      <c r="H235" s="26" t="n">
        <f aca="false">IF('DXCC LoTW Tracking by Mode'!D235&gt;0,1,0)</f>
        <v>0</v>
      </c>
      <c r="I235" s="26" t="n">
        <f aca="false">IF('DXCC LoTW Tracking by Mode'!E235&gt;0,1,0)</f>
        <v>1</v>
      </c>
      <c r="J235" s="26" t="n">
        <f aca="false">D235+E235</f>
        <v>1</v>
      </c>
      <c r="K235" s="26" t="n">
        <f aca="false">(F235+G235+H235+I235)</f>
        <v>3</v>
      </c>
      <c r="L235" s="14"/>
      <c r="M235" s="21"/>
    </row>
    <row r="236" customFormat="false" ht="12.8" hidden="false" customHeight="false" outlineLevel="0" collapsed="false">
      <c r="A236" s="7" t="s">
        <v>647</v>
      </c>
      <c r="B236" s="17" t="str">
        <f aca="false">IF(J236+K236=0,"No card or LoTW",IF(J236=0,"Need card******",IF(K236=0,"******Need LoTW","")))</f>
        <v/>
      </c>
      <c r="C236" s="17" t="str">
        <f aca="false">IF(AND(E236=1,K236=0),"Field check card!",IF(AND(E236=0,K236=0),"",IF(AND(E236=1,K236&gt;0),"",IF(AND(E236=0,K236&gt;0),""))))</f>
        <v/>
      </c>
      <c r="D236" s="26" t="n">
        <f aca="false">IF('DXCC QSL Card Tracking'!D236&gt;0,1,0)</f>
        <v>1</v>
      </c>
      <c r="E236" s="26" t="n">
        <f aca="false">IF('DXCC QSL Card Tracking'!E236&gt;0,1,0)</f>
        <v>0</v>
      </c>
      <c r="F236" s="26" t="n">
        <f aca="false">IF('DXCC LoTW Tracking by Mode'!B236&gt;0,1,0)</f>
        <v>1</v>
      </c>
      <c r="G236" s="26" t="n">
        <f aca="false">IF('DXCC LoTW Tracking by Mode'!C236&gt;0,1,0)</f>
        <v>0</v>
      </c>
      <c r="H236" s="26" t="n">
        <f aca="false">IF('DXCC LoTW Tracking by Mode'!D236&gt;0,1,0)</f>
        <v>1</v>
      </c>
      <c r="I236" s="26" t="n">
        <f aca="false">IF('DXCC LoTW Tracking by Mode'!E236&gt;0,1,0)</f>
        <v>0</v>
      </c>
      <c r="J236" s="26" t="n">
        <f aca="false">D236+E236</f>
        <v>1</v>
      </c>
      <c r="K236" s="26" t="n">
        <f aca="false">(F236+G236+H236+I236)</f>
        <v>2</v>
      </c>
      <c r="L236" s="14"/>
      <c r="M236" s="21"/>
    </row>
    <row r="237" customFormat="false" ht="12.8" hidden="false" customHeight="false" outlineLevel="0" collapsed="false">
      <c r="A237" s="7" t="s">
        <v>650</v>
      </c>
      <c r="B237" s="17" t="str">
        <f aca="false">IF(J237+K237=0,"No card or LoTW",IF(J237=0,"Need card******",IF(K237=0,"******Need LoTW","")))</f>
        <v/>
      </c>
      <c r="C237" s="17" t="str">
        <f aca="false">IF(AND(E237=1,K237=0),"Field check card!",IF(AND(E237=0,K237=0),"",IF(AND(E237=1,K237&gt;0),"",IF(AND(E237=0,K237&gt;0),""))))</f>
        <v/>
      </c>
      <c r="D237" s="26" t="n">
        <f aca="false">IF('DXCC QSL Card Tracking'!D237&gt;0,1,0)</f>
        <v>0</v>
      </c>
      <c r="E237" s="26" t="n">
        <f aca="false">IF('DXCC QSL Card Tracking'!E237&gt;0,1,0)</f>
        <v>1</v>
      </c>
      <c r="F237" s="26" t="n">
        <f aca="false">IF('DXCC LoTW Tracking by Mode'!B237&gt;0,1,0)</f>
        <v>1</v>
      </c>
      <c r="G237" s="26" t="n">
        <f aca="false">IF('DXCC LoTW Tracking by Mode'!C237&gt;0,1,0)</f>
        <v>1</v>
      </c>
      <c r="H237" s="26" t="n">
        <f aca="false">IF('DXCC LoTW Tracking by Mode'!D237&gt;0,1,0)</f>
        <v>0</v>
      </c>
      <c r="I237" s="26" t="n">
        <f aca="false">IF('DXCC LoTW Tracking by Mode'!E237&gt;0,1,0)</f>
        <v>0</v>
      </c>
      <c r="J237" s="26" t="n">
        <f aca="false">D237+E237</f>
        <v>1</v>
      </c>
      <c r="K237" s="26" t="n">
        <f aca="false">(F237+G237+H237+I237)</f>
        <v>2</v>
      </c>
      <c r="L237" s="14"/>
      <c r="M237" s="21"/>
    </row>
    <row r="238" customFormat="false" ht="12.8" hidden="false" customHeight="false" outlineLevel="0" collapsed="false">
      <c r="A238" s="7" t="s">
        <v>652</v>
      </c>
      <c r="B238" s="17" t="s">
        <v>2433</v>
      </c>
      <c r="C238" s="17" t="str">
        <f aca="false">IF(AND(E238=1,K238=0),"Field check card!",IF(AND(E238=0,K238=0),"",IF(AND(E238=1,K238&gt;0),"",IF(AND(E238=0,K238&gt;0),""))))</f>
        <v/>
      </c>
      <c r="D238" s="26" t="n">
        <f aca="false">IF('DXCC QSL Card Tracking'!D238&gt;0,1,0)</f>
        <v>0</v>
      </c>
      <c r="E238" s="26" t="n">
        <f aca="false">IF('DXCC QSL Card Tracking'!E238&gt;0,1,0)</f>
        <v>0</v>
      </c>
      <c r="F238" s="26" t="n">
        <f aca="false">IF('DXCC LoTW Tracking by Mode'!B238&gt;0,1,0)</f>
        <v>0</v>
      </c>
      <c r="G238" s="26" t="n">
        <f aca="false">IF('DXCC LoTW Tracking by Mode'!C238&gt;0,1,0)</f>
        <v>0</v>
      </c>
      <c r="H238" s="26" t="n">
        <f aca="false">IF('DXCC LoTW Tracking by Mode'!D238&gt;0,1,0)</f>
        <v>0</v>
      </c>
      <c r="I238" s="26" t="n">
        <f aca="false">IF('DXCC LoTW Tracking by Mode'!E238&gt;0,1,0)</f>
        <v>0</v>
      </c>
      <c r="J238" s="26" t="n">
        <f aca="false">D238+E238</f>
        <v>0</v>
      </c>
      <c r="K238" s="26" t="n">
        <f aca="false">(F238+G238+H238+I238)</f>
        <v>0</v>
      </c>
      <c r="L238" s="14"/>
      <c r="M238" s="21"/>
    </row>
    <row r="239" customFormat="false" ht="12.8" hidden="false" customHeight="false" outlineLevel="0" collapsed="false">
      <c r="A239" s="7" t="s">
        <v>654</v>
      </c>
      <c r="B239" s="17" t="str">
        <f aca="false">IF(J239+K239=0,"No card or LoTW",IF(J239=0,"Need card******",IF(K239=0,"******Need LoTW","")))</f>
        <v/>
      </c>
      <c r="C239" s="17" t="str">
        <f aca="false">IF(AND(E239=1,K239=0),"Field check card!",IF(AND(E239=0,K239=0),"",IF(AND(E239=1,K239&gt;0),"",IF(AND(E239=0,K239&gt;0),""))))</f>
        <v/>
      </c>
      <c r="D239" s="26" t="n">
        <f aca="false">IF('DXCC QSL Card Tracking'!D239&gt;0,1,0)</f>
        <v>0</v>
      </c>
      <c r="E239" s="26" t="n">
        <f aca="false">IF('DXCC QSL Card Tracking'!E239&gt;0,1,0)</f>
        <v>1</v>
      </c>
      <c r="F239" s="26" t="n">
        <f aca="false">IF('DXCC LoTW Tracking by Mode'!B239&gt;0,1,0)</f>
        <v>1</v>
      </c>
      <c r="G239" s="26" t="n">
        <f aca="false">IF('DXCC LoTW Tracking by Mode'!C239&gt;0,1,0)</f>
        <v>0</v>
      </c>
      <c r="H239" s="26" t="n">
        <f aca="false">IF('DXCC LoTW Tracking by Mode'!D239&gt;0,1,0)</f>
        <v>1</v>
      </c>
      <c r="I239" s="26" t="n">
        <f aca="false">IF('DXCC LoTW Tracking by Mode'!E239&gt;0,1,0)</f>
        <v>1</v>
      </c>
      <c r="J239" s="26" t="n">
        <f aca="false">D239+E239</f>
        <v>1</v>
      </c>
      <c r="K239" s="26" t="n">
        <f aca="false">(F239+G239+H239+I239)</f>
        <v>3</v>
      </c>
      <c r="L239" s="14"/>
      <c r="M239" s="21"/>
    </row>
    <row r="240" customFormat="false" ht="12.8" hidden="false" customHeight="false" outlineLevel="0" collapsed="false">
      <c r="A240" s="7" t="s">
        <v>657</v>
      </c>
      <c r="B240" s="17" t="str">
        <f aca="false">IF(J240+K240=0,"No card or LoTW",IF(J240=0,"Need card******",IF(K240=0,"******Need LoTW","")))</f>
        <v/>
      </c>
      <c r="C240" s="17" t="str">
        <f aca="false">IF(AND(E240=1,K240=0),"Field check card!",IF(AND(E240=0,K240=0),"",IF(AND(E240=1,K240&gt;0),"",IF(AND(E240=0,K240&gt;0),""))))</f>
        <v/>
      </c>
      <c r="D240" s="26" t="n">
        <f aca="false">IF('DXCC QSL Card Tracking'!D240&gt;0,1,0)</f>
        <v>0</v>
      </c>
      <c r="E240" s="26" t="n">
        <f aca="false">IF('DXCC QSL Card Tracking'!E240&gt;0,1,0)</f>
        <v>1</v>
      </c>
      <c r="F240" s="26" t="n">
        <f aca="false">IF('DXCC LoTW Tracking by Mode'!B240&gt;0,1,0)</f>
        <v>1</v>
      </c>
      <c r="G240" s="26" t="n">
        <f aca="false">IF('DXCC LoTW Tracking by Mode'!C240&gt;0,1,0)</f>
        <v>1</v>
      </c>
      <c r="H240" s="26" t="n">
        <f aca="false">IF('DXCC LoTW Tracking by Mode'!D240&gt;0,1,0)</f>
        <v>0</v>
      </c>
      <c r="I240" s="26" t="n">
        <f aca="false">IF('DXCC LoTW Tracking by Mode'!E240&gt;0,1,0)</f>
        <v>1</v>
      </c>
      <c r="J240" s="26" t="n">
        <f aca="false">D240+E240</f>
        <v>1</v>
      </c>
      <c r="K240" s="26" t="n">
        <f aca="false">(F240+G240+H240+I240)</f>
        <v>3</v>
      </c>
      <c r="L240" s="14"/>
      <c r="M240" s="21"/>
    </row>
    <row r="241" customFormat="false" ht="12.8" hidden="false" customHeight="false" outlineLevel="0" collapsed="false">
      <c r="A241" s="7" t="s">
        <v>660</v>
      </c>
      <c r="B241" s="17" t="str">
        <f aca="false">IF(J241+K241=0,"No card or LoTW",IF(J241=0,"Need card******",IF(K241=0,"******Need LoTW","")))</f>
        <v/>
      </c>
      <c r="C241" s="17" t="str">
        <f aca="false">IF(AND(E241=1,K241=0),"Field check card!",IF(AND(E241=0,K241=0),"",IF(AND(E241=1,K241&gt;0),"",IF(AND(E241=0,K241&gt;0),""))))</f>
        <v/>
      </c>
      <c r="D241" s="26" t="n">
        <f aca="false">IF('DXCC QSL Card Tracking'!D241&gt;0,1,0)</f>
        <v>0</v>
      </c>
      <c r="E241" s="26" t="n">
        <f aca="false">IF('DXCC QSL Card Tracking'!E241&gt;0,1,0)</f>
        <v>1</v>
      </c>
      <c r="F241" s="26" t="n">
        <f aca="false">IF('DXCC LoTW Tracking by Mode'!B241&gt;0,1,0)</f>
        <v>1</v>
      </c>
      <c r="G241" s="26" t="n">
        <f aca="false">IF('DXCC LoTW Tracking by Mode'!C241&gt;0,1,0)</f>
        <v>1</v>
      </c>
      <c r="H241" s="26" t="n">
        <f aca="false">IF('DXCC LoTW Tracking by Mode'!D241&gt;0,1,0)</f>
        <v>1</v>
      </c>
      <c r="I241" s="26" t="n">
        <f aca="false">IF('DXCC LoTW Tracking by Mode'!E241&gt;0,1,0)</f>
        <v>1</v>
      </c>
      <c r="J241" s="26" t="n">
        <f aca="false">D241+E241</f>
        <v>1</v>
      </c>
      <c r="K241" s="26" t="n">
        <f aca="false">(F241+G241+H241+I241)</f>
        <v>4</v>
      </c>
      <c r="L241" s="14"/>
      <c r="M241" s="21"/>
    </row>
    <row r="242" customFormat="false" ht="12.8" hidden="false" customHeight="false" outlineLevel="0" collapsed="false">
      <c r="A242" s="7" t="s">
        <v>663</v>
      </c>
      <c r="B242" s="17" t="str">
        <f aca="false">IF(J242+K242=0,"No card or LoTW",IF(J242=0,"Need card******",IF(K242=0,"******Need LoTW","")))</f>
        <v/>
      </c>
      <c r="C242" s="17" t="str">
        <f aca="false">IF(AND(E242=1,K242=0),"Field check card!",IF(AND(E242=0,K242=0),"",IF(AND(E242=1,K242&gt;0),"",IF(AND(E242=0,K242&gt;0),""))))</f>
        <v/>
      </c>
      <c r="D242" s="26" t="n">
        <f aca="false">IF('DXCC QSL Card Tracking'!D242&gt;0,1,0)</f>
        <v>0</v>
      </c>
      <c r="E242" s="26" t="n">
        <f aca="false">IF('DXCC QSL Card Tracking'!E242&gt;0,1,0)</f>
        <v>1</v>
      </c>
      <c r="F242" s="26" t="n">
        <f aca="false">IF('DXCC LoTW Tracking by Mode'!B242&gt;0,1,0)</f>
        <v>1</v>
      </c>
      <c r="G242" s="26" t="n">
        <f aca="false">IF('DXCC LoTW Tracking by Mode'!C242&gt;0,1,0)</f>
        <v>1</v>
      </c>
      <c r="H242" s="26" t="n">
        <f aca="false">IF('DXCC LoTW Tracking by Mode'!D242&gt;0,1,0)</f>
        <v>1</v>
      </c>
      <c r="I242" s="26" t="n">
        <f aca="false">IF('DXCC LoTW Tracking by Mode'!E242&gt;0,1,0)</f>
        <v>0</v>
      </c>
      <c r="J242" s="26" t="n">
        <f aca="false">D242+E242</f>
        <v>1</v>
      </c>
      <c r="K242" s="26" t="n">
        <f aca="false">(F242+G242+H242+I242)</f>
        <v>3</v>
      </c>
      <c r="L242" s="14"/>
      <c r="M242" s="21"/>
    </row>
    <row r="243" customFormat="false" ht="12.8" hidden="false" customHeight="false" outlineLevel="0" collapsed="false">
      <c r="A243" s="7" t="s">
        <v>666</v>
      </c>
      <c r="B243" s="17" t="str">
        <f aca="false">IF(J243+K243=0,"No card or LoTW",IF(J243=0,"Need card******",IF(K243=0,"******Need LoTW","")))</f>
        <v/>
      </c>
      <c r="C243" s="17" t="str">
        <f aca="false">IF(AND(E243=1,K243=0),"Field check card!",IF(AND(E243=0,K243=0),"",IF(AND(E243=1,K243&gt;0),"",IF(AND(E243=0,K243&gt;0),""))))</f>
        <v/>
      </c>
      <c r="D243" s="26" t="n">
        <f aca="false">IF('DXCC QSL Card Tracking'!D243&gt;0,1,0)</f>
        <v>1</v>
      </c>
      <c r="E243" s="26" t="n">
        <f aca="false">IF('DXCC QSL Card Tracking'!E243&gt;0,1,0)</f>
        <v>0</v>
      </c>
      <c r="F243" s="26" t="n">
        <f aca="false">IF('DXCC LoTW Tracking by Mode'!B243&gt;0,1,0)</f>
        <v>1</v>
      </c>
      <c r="G243" s="26" t="n">
        <f aca="false">IF('DXCC LoTW Tracking by Mode'!C243&gt;0,1,0)</f>
        <v>1</v>
      </c>
      <c r="H243" s="26" t="n">
        <f aca="false">IF('DXCC LoTW Tracking by Mode'!D243&gt;0,1,0)</f>
        <v>1</v>
      </c>
      <c r="I243" s="26" t="n">
        <f aca="false">IF('DXCC LoTW Tracking by Mode'!E243&gt;0,1,0)</f>
        <v>0</v>
      </c>
      <c r="J243" s="26" t="n">
        <f aca="false">D243+E243</f>
        <v>1</v>
      </c>
      <c r="K243" s="26" t="n">
        <f aca="false">(F243+G243+H243+I243)</f>
        <v>3</v>
      </c>
      <c r="L243" s="14"/>
      <c r="M243" s="21"/>
    </row>
    <row r="244" customFormat="false" ht="12.8" hidden="false" customHeight="false" outlineLevel="0" collapsed="false">
      <c r="A244" s="7" t="s">
        <v>669</v>
      </c>
      <c r="B244" s="17" t="str">
        <f aca="false">IF(J244+K244=0,"No card or LoTW",IF(J244=0,"Need card******",IF(K244=0,"******Need LoTW","")))</f>
        <v/>
      </c>
      <c r="C244" s="17" t="str">
        <f aca="false">IF(AND(E244=1,K244=0),"Field check card!",IF(AND(E244=0,K244=0),"",IF(AND(E244=1,K244&gt;0),"",IF(AND(E244=0,K244&gt;0),""))))</f>
        <v/>
      </c>
      <c r="D244" s="26" t="n">
        <f aca="false">IF('DXCC QSL Card Tracking'!D244&gt;0,1,0)</f>
        <v>1</v>
      </c>
      <c r="E244" s="26" t="n">
        <f aca="false">IF('DXCC QSL Card Tracking'!E244&gt;0,1,0)</f>
        <v>0</v>
      </c>
      <c r="F244" s="26" t="n">
        <f aca="false">IF('DXCC LoTW Tracking by Mode'!B244&gt;0,1,0)</f>
        <v>1</v>
      </c>
      <c r="G244" s="26" t="n">
        <f aca="false">IF('DXCC LoTW Tracking by Mode'!C244&gt;0,1,0)</f>
        <v>1</v>
      </c>
      <c r="H244" s="26" t="n">
        <f aca="false">IF('DXCC LoTW Tracking by Mode'!D244&gt;0,1,0)</f>
        <v>1</v>
      </c>
      <c r="I244" s="26" t="n">
        <f aca="false">IF('DXCC LoTW Tracking by Mode'!E244&gt;0,1,0)</f>
        <v>1</v>
      </c>
      <c r="J244" s="26" t="n">
        <f aca="false">D244+E244</f>
        <v>1</v>
      </c>
      <c r="K244" s="26" t="n">
        <f aca="false">(F244+G244+H244+I244)</f>
        <v>4</v>
      </c>
      <c r="L244" s="14"/>
      <c r="M244" s="21"/>
    </row>
    <row r="245" customFormat="false" ht="12.8" hidden="false" customHeight="false" outlineLevel="0" collapsed="false">
      <c r="A245" s="7" t="s">
        <v>672</v>
      </c>
      <c r="B245" s="17" t="str">
        <f aca="false">IF(J245+K245=0,"No card or LoTW",IF(J245=0,"Need card******",IF(K245=0,"******Need LoTW","")))</f>
        <v/>
      </c>
      <c r="C245" s="17" t="str">
        <f aca="false">IF(AND(E245=1,K245=0),"Field check card!",IF(AND(E245=0,K245=0),"",IF(AND(E245=1,K245&gt;0),"",IF(AND(E245=0,K245&gt;0),""))))</f>
        <v/>
      </c>
      <c r="D245" s="26" t="n">
        <f aca="false">IF('DXCC QSL Card Tracking'!D245&gt;0,1,0)</f>
        <v>0</v>
      </c>
      <c r="E245" s="26" t="n">
        <f aca="false">IF('DXCC QSL Card Tracking'!E245&gt;0,1,0)</f>
        <v>1</v>
      </c>
      <c r="F245" s="26" t="n">
        <f aca="false">IF('DXCC LoTW Tracking by Mode'!B245&gt;0,1,0)</f>
        <v>1</v>
      </c>
      <c r="G245" s="26" t="n">
        <f aca="false">IF('DXCC LoTW Tracking by Mode'!C245&gt;0,1,0)</f>
        <v>1</v>
      </c>
      <c r="H245" s="26" t="n">
        <f aca="false">IF('DXCC LoTW Tracking by Mode'!D245&gt;0,1,0)</f>
        <v>0</v>
      </c>
      <c r="I245" s="26" t="n">
        <f aca="false">IF('DXCC LoTW Tracking by Mode'!E245&gt;0,1,0)</f>
        <v>0</v>
      </c>
      <c r="J245" s="26" t="n">
        <f aca="false">D245+E245</f>
        <v>1</v>
      </c>
      <c r="K245" s="26" t="n">
        <f aca="false">(F245+G245+H245+I245)</f>
        <v>2</v>
      </c>
      <c r="L245" s="14"/>
      <c r="M245" s="21"/>
    </row>
    <row r="246" customFormat="false" ht="12.8" hidden="false" customHeight="false" outlineLevel="0" collapsed="false">
      <c r="A246" s="7" t="s">
        <v>675</v>
      </c>
      <c r="B246" s="17" t="str">
        <f aca="false">IF(J246+K246=0,"No card or LoTW",IF(J246=0,"Need card******",IF(K246=0,"******Need LoTW","")))</f>
        <v/>
      </c>
      <c r="C246" s="17" t="str">
        <f aca="false">IF(AND(E246=1,K246=0),"Field check card!",IF(AND(E246=0,K246=0),"",IF(AND(E246=1,K246&gt;0),"",IF(AND(E246=0,K246&gt;0),""))))</f>
        <v/>
      </c>
      <c r="D246" s="26" t="n">
        <f aca="false">IF('DXCC QSL Card Tracking'!D246&gt;0,1,0)</f>
        <v>0</v>
      </c>
      <c r="E246" s="26" t="n">
        <f aca="false">IF('DXCC QSL Card Tracking'!E246&gt;0,1,0)</f>
        <v>1</v>
      </c>
      <c r="F246" s="26" t="n">
        <f aca="false">IF('DXCC LoTW Tracking by Mode'!B246&gt;0,1,0)</f>
        <v>1</v>
      </c>
      <c r="G246" s="26" t="n">
        <f aca="false">IF('DXCC LoTW Tracking by Mode'!C246&gt;0,1,0)</f>
        <v>1</v>
      </c>
      <c r="H246" s="26" t="n">
        <f aca="false">IF('DXCC LoTW Tracking by Mode'!D246&gt;0,1,0)</f>
        <v>1</v>
      </c>
      <c r="I246" s="26" t="n">
        <f aca="false">IF('DXCC LoTW Tracking by Mode'!E246&gt;0,1,0)</f>
        <v>0</v>
      </c>
      <c r="J246" s="26" t="n">
        <f aca="false">D246+E246</f>
        <v>1</v>
      </c>
      <c r="K246" s="26" t="n">
        <f aca="false">(F246+G246+H246+I246)</f>
        <v>3</v>
      </c>
      <c r="L246" s="14"/>
      <c r="M246" s="21"/>
    </row>
    <row r="247" customFormat="false" ht="12.8" hidden="false" customHeight="false" outlineLevel="0" collapsed="false">
      <c r="A247" s="7" t="s">
        <v>678</v>
      </c>
      <c r="B247" s="17" t="str">
        <f aca="false">IF(J247+K247=0,"No card or LoTW",IF(J247=0,"Need card******",IF(K247=0,"******Need LoTW","")))</f>
        <v/>
      </c>
      <c r="C247" s="17" t="str">
        <f aca="false">IF(AND(E247=1,K247=0),"Field check card!",IF(AND(E247=0,K247=0),"",IF(AND(E247=1,K247&gt;0),"",IF(AND(E247=0,K247&gt;0),""))))</f>
        <v/>
      </c>
      <c r="D247" s="26" t="n">
        <f aca="false">IF('DXCC QSL Card Tracking'!D247&gt;0,1,0)</f>
        <v>0</v>
      </c>
      <c r="E247" s="26" t="n">
        <f aca="false">IF('DXCC QSL Card Tracking'!E247&gt;0,1,0)</f>
        <v>1</v>
      </c>
      <c r="F247" s="26" t="n">
        <f aca="false">IF('DXCC LoTW Tracking by Mode'!B247&gt;0,1,0)</f>
        <v>1</v>
      </c>
      <c r="G247" s="26" t="n">
        <f aca="false">IF('DXCC LoTW Tracking by Mode'!C247&gt;0,1,0)</f>
        <v>0</v>
      </c>
      <c r="H247" s="26" t="n">
        <f aca="false">IF('DXCC LoTW Tracking by Mode'!D247&gt;0,1,0)</f>
        <v>1</v>
      </c>
      <c r="I247" s="26" t="n">
        <f aca="false">IF('DXCC LoTW Tracking by Mode'!E247&gt;0,1,0)</f>
        <v>0</v>
      </c>
      <c r="J247" s="26" t="n">
        <f aca="false">D247+E247</f>
        <v>1</v>
      </c>
      <c r="K247" s="26" t="n">
        <f aca="false">(F247+G247+H247+I247)</f>
        <v>2</v>
      </c>
      <c r="L247" s="14"/>
      <c r="M247" s="21"/>
    </row>
    <row r="248" customFormat="false" ht="12.8" hidden="false" customHeight="false" outlineLevel="0" collapsed="false">
      <c r="A248" s="7" t="s">
        <v>681</v>
      </c>
      <c r="B248" s="17" t="str">
        <f aca="false">IF(J248+K248=0,"No card or LoTW",IF(J248=0,"Need card******",IF(K248=0,"******Need LoTW","")))</f>
        <v/>
      </c>
      <c r="C248" s="17" t="str">
        <f aca="false">IF(AND(E248=1,K248=0),"Field check card!",IF(AND(E248=0,K248=0),"",IF(AND(E248=1,K248&gt;0),"",IF(AND(E248=0,K248&gt;0),""))))</f>
        <v/>
      </c>
      <c r="D248" s="26" t="n">
        <f aca="false">IF('DXCC QSL Card Tracking'!D248&gt;0,1,0)</f>
        <v>0</v>
      </c>
      <c r="E248" s="26" t="n">
        <f aca="false">IF('DXCC QSL Card Tracking'!E248&gt;0,1,0)</f>
        <v>1</v>
      </c>
      <c r="F248" s="26" t="n">
        <f aca="false">IF('DXCC LoTW Tracking by Mode'!B248&gt;0,1,0)</f>
        <v>1</v>
      </c>
      <c r="G248" s="26" t="n">
        <f aca="false">IF('DXCC LoTW Tracking by Mode'!C248&gt;0,1,0)</f>
        <v>1</v>
      </c>
      <c r="H248" s="26" t="n">
        <f aca="false">IF('DXCC LoTW Tracking by Mode'!D248&gt;0,1,0)</f>
        <v>1</v>
      </c>
      <c r="I248" s="26" t="n">
        <f aca="false">IF('DXCC LoTW Tracking by Mode'!E248&gt;0,1,0)</f>
        <v>1</v>
      </c>
      <c r="J248" s="26" t="n">
        <f aca="false">D248+E248</f>
        <v>1</v>
      </c>
      <c r="K248" s="26" t="n">
        <f aca="false">(F248+G248+H248+I248)</f>
        <v>4</v>
      </c>
      <c r="L248" s="14"/>
      <c r="M248" s="21"/>
    </row>
    <row r="249" customFormat="false" ht="12.8" hidden="false" customHeight="false" outlineLevel="0" collapsed="false">
      <c r="A249" s="7" t="s">
        <v>684</v>
      </c>
      <c r="B249" s="17" t="str">
        <f aca="false">IF(J249+K249=0,"No card or LoTW",IF(J249=0,"Need card******",IF(K249=0,"******Need LoTW","")))</f>
        <v/>
      </c>
      <c r="C249" s="17" t="str">
        <f aca="false">IF(AND(E249=1,K249=0),"Field check card!",IF(AND(E249=0,K249=0),"",IF(AND(E249=1,K249&gt;0),"",IF(AND(E249=0,K249&gt;0),""))))</f>
        <v/>
      </c>
      <c r="D249" s="26" t="n">
        <f aca="false">IF('DXCC QSL Card Tracking'!D249&gt;0,1,0)</f>
        <v>1</v>
      </c>
      <c r="E249" s="26" t="n">
        <f aca="false">IF('DXCC QSL Card Tracking'!E249&gt;0,1,0)</f>
        <v>0</v>
      </c>
      <c r="F249" s="26" t="n">
        <f aca="false">IF('DXCC LoTW Tracking by Mode'!B249&gt;0,1,0)</f>
        <v>1</v>
      </c>
      <c r="G249" s="26" t="n">
        <f aca="false">IF('DXCC LoTW Tracking by Mode'!C249&gt;0,1,0)</f>
        <v>1</v>
      </c>
      <c r="H249" s="26" t="n">
        <f aca="false">IF('DXCC LoTW Tracking by Mode'!D249&gt;0,1,0)</f>
        <v>1</v>
      </c>
      <c r="I249" s="26" t="n">
        <f aca="false">IF('DXCC LoTW Tracking by Mode'!E249&gt;0,1,0)</f>
        <v>1</v>
      </c>
      <c r="J249" s="26" t="n">
        <f aca="false">D249+E249</f>
        <v>1</v>
      </c>
      <c r="K249" s="26" t="n">
        <f aca="false">(F249+G249+H249+I249)</f>
        <v>4</v>
      </c>
      <c r="L249" s="14"/>
      <c r="M249" s="21"/>
    </row>
    <row r="250" customFormat="false" ht="12.8" hidden="false" customHeight="false" outlineLevel="0" collapsed="false">
      <c r="A250" s="7" t="s">
        <v>687</v>
      </c>
      <c r="B250" s="17" t="str">
        <f aca="false">IF(J250+K250=0,"No card or LoTW",IF(J250=0,"Need card******",IF(K250=0,"******Need LoTW","")))</f>
        <v/>
      </c>
      <c r="C250" s="17" t="str">
        <f aca="false">IF(AND(E250=1,K250=0),"Field check card!",IF(AND(E250=0,K250=0),"",IF(AND(E250=1,K250&gt;0),"",IF(AND(E250=0,K250&gt;0),""))))</f>
        <v/>
      </c>
      <c r="D250" s="26" t="n">
        <f aca="false">IF('DXCC QSL Card Tracking'!D250&gt;0,1,0)</f>
        <v>0</v>
      </c>
      <c r="E250" s="26" t="n">
        <f aca="false">IF('DXCC QSL Card Tracking'!E250&gt;0,1,0)</f>
        <v>1</v>
      </c>
      <c r="F250" s="26" t="n">
        <f aca="false">IF('DXCC LoTW Tracking by Mode'!B250&gt;0,1,0)</f>
        <v>1</v>
      </c>
      <c r="G250" s="26" t="n">
        <f aca="false">IF('DXCC LoTW Tracking by Mode'!C250&gt;0,1,0)</f>
        <v>1</v>
      </c>
      <c r="H250" s="26" t="n">
        <f aca="false">IF('DXCC LoTW Tracking by Mode'!D250&gt;0,1,0)</f>
        <v>1</v>
      </c>
      <c r="I250" s="26" t="n">
        <f aca="false">IF('DXCC LoTW Tracking by Mode'!E250&gt;0,1,0)</f>
        <v>1</v>
      </c>
      <c r="J250" s="26" t="n">
        <f aca="false">D250+E250</f>
        <v>1</v>
      </c>
      <c r="K250" s="26" t="n">
        <f aca="false">(F250+G250+H250+I250)</f>
        <v>4</v>
      </c>
      <c r="L250" s="14"/>
      <c r="M250" s="21"/>
    </row>
    <row r="251" customFormat="false" ht="12.8" hidden="false" customHeight="false" outlineLevel="0" collapsed="false">
      <c r="A251" s="7" t="s">
        <v>690</v>
      </c>
      <c r="B251" s="17" t="str">
        <f aca="false">IF(J251+K251=0,"No card or LoTW",IF(J251=0,"Need card******",IF(K251=0,"******Need LoTW","")))</f>
        <v/>
      </c>
      <c r="C251" s="17" t="str">
        <f aca="false">IF(AND(E251=1,K251=0),"Field check card!",IF(AND(E251=0,K251=0),"",IF(AND(E251=1,K251&gt;0),"",IF(AND(E251=0,K251&gt;0),""))))</f>
        <v/>
      </c>
      <c r="D251" s="26" t="n">
        <f aca="false">IF('DXCC QSL Card Tracking'!D251&gt;0,1,0)</f>
        <v>0</v>
      </c>
      <c r="E251" s="26" t="n">
        <f aca="false">IF('DXCC QSL Card Tracking'!E251&gt;0,1,0)</f>
        <v>1</v>
      </c>
      <c r="F251" s="26" t="n">
        <f aca="false">IF('DXCC LoTW Tracking by Mode'!B251&gt;0,1,0)</f>
        <v>1</v>
      </c>
      <c r="G251" s="26" t="n">
        <f aca="false">IF('DXCC LoTW Tracking by Mode'!C251&gt;0,1,0)</f>
        <v>1</v>
      </c>
      <c r="H251" s="26" t="n">
        <f aca="false">IF('DXCC LoTW Tracking by Mode'!D251&gt;0,1,0)</f>
        <v>1</v>
      </c>
      <c r="I251" s="26" t="n">
        <f aca="false">IF('DXCC LoTW Tracking by Mode'!E251&gt;0,1,0)</f>
        <v>0</v>
      </c>
      <c r="J251" s="26" t="n">
        <f aca="false">D251+E251</f>
        <v>1</v>
      </c>
      <c r="K251" s="26" t="n">
        <f aca="false">(F251+G251+H251+I251)</f>
        <v>3</v>
      </c>
      <c r="L251" s="14"/>
      <c r="M251" s="21"/>
    </row>
    <row r="252" customFormat="false" ht="12.8" hidden="false" customHeight="false" outlineLevel="0" collapsed="false">
      <c r="A252" s="7" t="s">
        <v>693</v>
      </c>
      <c r="B252" s="17" t="str">
        <f aca="false">IF(J252+K252=0,"No card or LoTW",IF(J252=0,"Need card******",IF(K252=0,"******Need LoTW","")))</f>
        <v/>
      </c>
      <c r="C252" s="17" t="str">
        <f aca="false">IF(AND(E252=1,K252=0),"Field check card!",IF(AND(E252=0,K252=0),"",IF(AND(E252=1,K252&gt;0),"",IF(AND(E252=0,K252&gt;0),""))))</f>
        <v/>
      </c>
      <c r="D252" s="26" t="n">
        <f aca="false">IF('DXCC QSL Card Tracking'!D252&gt;0,1,0)</f>
        <v>1</v>
      </c>
      <c r="E252" s="26" t="n">
        <f aca="false">IF('DXCC QSL Card Tracking'!E252&gt;0,1,0)</f>
        <v>0</v>
      </c>
      <c r="F252" s="26" t="n">
        <f aca="false">IF('DXCC LoTW Tracking by Mode'!B252&gt;0,1,0)</f>
        <v>1</v>
      </c>
      <c r="G252" s="26" t="n">
        <f aca="false">IF('DXCC LoTW Tracking by Mode'!C252&gt;0,1,0)</f>
        <v>1</v>
      </c>
      <c r="H252" s="26" t="n">
        <f aca="false">IF('DXCC LoTW Tracking by Mode'!D252&gt;0,1,0)</f>
        <v>1</v>
      </c>
      <c r="I252" s="26" t="n">
        <f aca="false">IF('DXCC LoTW Tracking by Mode'!E252&gt;0,1,0)</f>
        <v>1</v>
      </c>
      <c r="J252" s="26" t="n">
        <f aca="false">D252+E252</f>
        <v>1</v>
      </c>
      <c r="K252" s="26" t="n">
        <f aca="false">(F252+G252+H252+I252)</f>
        <v>4</v>
      </c>
      <c r="L252" s="14"/>
      <c r="M252" s="21"/>
    </row>
    <row r="253" customFormat="false" ht="12.8" hidden="false" customHeight="false" outlineLevel="0" collapsed="false">
      <c r="A253" s="7" t="s">
        <v>695</v>
      </c>
      <c r="B253" s="17" t="s">
        <v>2433</v>
      </c>
      <c r="C253" s="17" t="str">
        <f aca="false">IF(AND(E253=1,K253=0),"Field check card!",IF(AND(E253=0,K253=0),"",IF(AND(E253=1,K253&gt;0),"",IF(AND(E253=0,K253&gt;0),""))))</f>
        <v/>
      </c>
      <c r="D253" s="26" t="n">
        <f aca="false">IF('DXCC QSL Card Tracking'!D253&gt;0,1,0)</f>
        <v>0</v>
      </c>
      <c r="E253" s="26" t="n">
        <f aca="false">IF('DXCC QSL Card Tracking'!E253&gt;0,1,0)</f>
        <v>0</v>
      </c>
      <c r="F253" s="26" t="n">
        <f aca="false">IF('DXCC LoTW Tracking by Mode'!B253&gt;0,1,0)</f>
        <v>0</v>
      </c>
      <c r="G253" s="26" t="n">
        <f aca="false">IF('DXCC LoTW Tracking by Mode'!C253&gt;0,1,0)</f>
        <v>0</v>
      </c>
      <c r="H253" s="26" t="n">
        <f aca="false">IF('DXCC LoTW Tracking by Mode'!D253&gt;0,1,0)</f>
        <v>0</v>
      </c>
      <c r="I253" s="26" t="n">
        <f aca="false">IF('DXCC LoTW Tracking by Mode'!E253&gt;0,1,0)</f>
        <v>0</v>
      </c>
      <c r="J253" s="26" t="n">
        <f aca="false">D253+E253</f>
        <v>0</v>
      </c>
      <c r="K253" s="26" t="n">
        <f aca="false">(F253+G253+H253+I253)</f>
        <v>0</v>
      </c>
      <c r="L253" s="14"/>
      <c r="M253" s="21"/>
    </row>
    <row r="254" customFormat="false" ht="12.8" hidden="false" customHeight="false" outlineLevel="0" collapsed="false">
      <c r="A254" s="7" t="s">
        <v>696</v>
      </c>
      <c r="B254" s="17" t="s">
        <v>2433</v>
      </c>
      <c r="C254" s="17" t="str">
        <f aca="false">IF(AND(E254=1,K254=0),"Field check card!",IF(AND(E254=0,K254=0),"",IF(AND(E254=1,K254&gt;0),"",IF(AND(E254=0,K254&gt;0),""))))</f>
        <v/>
      </c>
      <c r="D254" s="26" t="n">
        <f aca="false">IF('DXCC QSL Card Tracking'!D254&gt;0,1,0)</f>
        <v>0</v>
      </c>
      <c r="E254" s="26" t="n">
        <f aca="false">IF('DXCC QSL Card Tracking'!E254&gt;0,1,0)</f>
        <v>0</v>
      </c>
      <c r="F254" s="26" t="n">
        <f aca="false">IF('DXCC LoTW Tracking by Mode'!B254&gt;0,1,0)</f>
        <v>0</v>
      </c>
      <c r="G254" s="26" t="n">
        <f aca="false">IF('DXCC LoTW Tracking by Mode'!C254&gt;0,1,0)</f>
        <v>0</v>
      </c>
      <c r="H254" s="26" t="n">
        <f aca="false">IF('DXCC LoTW Tracking by Mode'!D254&gt;0,1,0)</f>
        <v>0</v>
      </c>
      <c r="I254" s="26" t="n">
        <f aca="false">IF('DXCC LoTW Tracking by Mode'!E254&gt;0,1,0)</f>
        <v>0</v>
      </c>
      <c r="J254" s="26" t="n">
        <f aca="false">D254+E254</f>
        <v>0</v>
      </c>
      <c r="K254" s="26" t="n">
        <f aca="false">(F254+G254+H254+I254)</f>
        <v>0</v>
      </c>
      <c r="L254" s="14"/>
      <c r="M254" s="21"/>
    </row>
    <row r="255" customFormat="false" ht="12.8" hidden="false" customHeight="false" outlineLevel="0" collapsed="false">
      <c r="A255" s="7" t="s">
        <v>697</v>
      </c>
      <c r="B255" s="17" t="str">
        <f aca="false">IF(J255+K255=0,"No card or LoTW",IF(J255=0,"Need card******",IF(K255=0,"******Need LoTW","")))</f>
        <v/>
      </c>
      <c r="C255" s="17" t="str">
        <f aca="false">IF(AND(E255=1,K255=0),"Field check card!",IF(AND(E255=0,K255=0),"",IF(AND(E255=1,K255&gt;0),"",IF(AND(E255=0,K255&gt;0),""))))</f>
        <v/>
      </c>
      <c r="D255" s="26" t="n">
        <f aca="false">IF('DXCC QSL Card Tracking'!D255&gt;0,1,0)</f>
        <v>1</v>
      </c>
      <c r="E255" s="26" t="n">
        <f aca="false">IF('DXCC QSL Card Tracking'!E255&gt;0,1,0)</f>
        <v>0</v>
      </c>
      <c r="F255" s="26" t="n">
        <f aca="false">IF('DXCC LoTW Tracking by Mode'!B255&gt;0,1,0)</f>
        <v>1</v>
      </c>
      <c r="G255" s="26" t="n">
        <f aca="false">IF('DXCC LoTW Tracking by Mode'!C255&gt;0,1,0)</f>
        <v>1</v>
      </c>
      <c r="H255" s="26" t="n">
        <f aca="false">IF('DXCC LoTW Tracking by Mode'!D255&gt;0,1,0)</f>
        <v>1</v>
      </c>
      <c r="I255" s="26" t="n">
        <f aca="false">IF('DXCC LoTW Tracking by Mode'!E255&gt;0,1,0)</f>
        <v>1</v>
      </c>
      <c r="J255" s="26" t="n">
        <f aca="false">D255+E255</f>
        <v>1</v>
      </c>
      <c r="K255" s="26" t="n">
        <f aca="false">(F255+G255+H255+I255)</f>
        <v>4</v>
      </c>
      <c r="L255" s="14"/>
      <c r="M255" s="21"/>
    </row>
    <row r="256" customFormat="false" ht="12.8" hidden="false" customHeight="false" outlineLevel="0" collapsed="false">
      <c r="A256" s="7" t="s">
        <v>700</v>
      </c>
      <c r="B256" s="17" t="str">
        <f aca="false">IF(J256+K256=0,"No card or LoTW",IF(J256=0,"Need card******",IF(K256=0,"******Need LoTW","")))</f>
        <v/>
      </c>
      <c r="C256" s="17" t="str">
        <f aca="false">IF(AND(E256=1,K256=0),"Field check card!",IF(AND(E256=0,K256=0),"",IF(AND(E256=1,K256&gt;0),"",IF(AND(E256=0,K256&gt;0),""))))</f>
        <v/>
      </c>
      <c r="D256" s="26" t="n">
        <f aca="false">IF('DXCC QSL Card Tracking'!D256&gt;0,1,0)</f>
        <v>1</v>
      </c>
      <c r="E256" s="26" t="n">
        <f aca="false">IF('DXCC QSL Card Tracking'!E256&gt;0,1,0)</f>
        <v>0</v>
      </c>
      <c r="F256" s="26" t="n">
        <f aca="false">IF('DXCC LoTW Tracking by Mode'!B256&gt;0,1,0)</f>
        <v>1</v>
      </c>
      <c r="G256" s="26" t="n">
        <f aca="false">IF('DXCC LoTW Tracking by Mode'!C256&gt;0,1,0)</f>
        <v>1</v>
      </c>
      <c r="H256" s="26" t="n">
        <f aca="false">IF('DXCC LoTW Tracking by Mode'!D256&gt;0,1,0)</f>
        <v>1</v>
      </c>
      <c r="I256" s="26" t="n">
        <f aca="false">IF('DXCC LoTW Tracking by Mode'!E256&gt;0,1,0)</f>
        <v>1</v>
      </c>
      <c r="J256" s="26" t="n">
        <f aca="false">D256+E256</f>
        <v>1</v>
      </c>
      <c r="K256" s="26" t="n">
        <f aca="false">(F256+G256+H256+I256)</f>
        <v>4</v>
      </c>
      <c r="L256" s="14"/>
      <c r="M256" s="21"/>
    </row>
    <row r="257" customFormat="false" ht="12.8" hidden="false" customHeight="false" outlineLevel="0" collapsed="false">
      <c r="A257" s="7" t="s">
        <v>703</v>
      </c>
      <c r="B257" s="17" t="str">
        <f aca="false">IF(J257+K257=0,"No card or LoTW",IF(J257=0,"Need card******",IF(K257=0,"******Need LoTW","")))</f>
        <v/>
      </c>
      <c r="C257" s="17" t="str">
        <f aca="false">IF(AND(E257=1,K257=0),"Field check card!",IF(AND(E257=0,K257=0),"",IF(AND(E257=1,K257&gt;0),"",IF(AND(E257=0,K257&gt;0),""))))</f>
        <v/>
      </c>
      <c r="D257" s="26" t="n">
        <f aca="false">IF('DXCC QSL Card Tracking'!D257&gt;0,1,0)</f>
        <v>0</v>
      </c>
      <c r="E257" s="26" t="n">
        <f aca="false">IF('DXCC QSL Card Tracking'!E257&gt;0,1,0)</f>
        <v>1</v>
      </c>
      <c r="F257" s="26" t="n">
        <f aca="false">IF('DXCC LoTW Tracking by Mode'!B257&gt;0,1,0)</f>
        <v>1</v>
      </c>
      <c r="G257" s="26" t="n">
        <f aca="false">IF('DXCC LoTW Tracking by Mode'!C257&gt;0,1,0)</f>
        <v>1</v>
      </c>
      <c r="H257" s="26" t="n">
        <f aca="false">IF('DXCC LoTW Tracking by Mode'!D257&gt;0,1,0)</f>
        <v>0</v>
      </c>
      <c r="I257" s="26" t="n">
        <f aca="false">IF('DXCC LoTW Tracking by Mode'!E257&gt;0,1,0)</f>
        <v>0</v>
      </c>
      <c r="J257" s="26" t="n">
        <f aca="false">D257+E257</f>
        <v>1</v>
      </c>
      <c r="K257" s="26" t="n">
        <f aca="false">(F257+G257+H257+I257)</f>
        <v>2</v>
      </c>
      <c r="L257" s="14"/>
      <c r="M257" s="21"/>
    </row>
    <row r="258" customFormat="false" ht="12.8" hidden="false" customHeight="false" outlineLevel="0" collapsed="false">
      <c r="A258" s="7" t="s">
        <v>705</v>
      </c>
      <c r="B258" s="17" t="s">
        <v>2433</v>
      </c>
      <c r="C258" s="17" t="str">
        <f aca="false">IF(AND(E258=1,K258=0),"Field check card!",IF(AND(E258=0,K258=0),"",IF(AND(E258=1,K258&gt;0),"",IF(AND(E258=0,K258&gt;0),""))))</f>
        <v/>
      </c>
      <c r="D258" s="26" t="n">
        <f aca="false">IF('DXCC QSL Card Tracking'!D258&gt;0,1,0)</f>
        <v>0</v>
      </c>
      <c r="E258" s="26" t="n">
        <f aca="false">IF('DXCC QSL Card Tracking'!E258&gt;0,1,0)</f>
        <v>0</v>
      </c>
      <c r="F258" s="26" t="n">
        <f aca="false">IF('DXCC LoTW Tracking by Mode'!B258&gt;0,1,0)</f>
        <v>0</v>
      </c>
      <c r="G258" s="26" t="n">
        <f aca="false">IF('DXCC LoTW Tracking by Mode'!C258&gt;0,1,0)</f>
        <v>0</v>
      </c>
      <c r="H258" s="26" t="n">
        <f aca="false">IF('DXCC LoTW Tracking by Mode'!D258&gt;0,1,0)</f>
        <v>0</v>
      </c>
      <c r="I258" s="26" t="n">
        <f aca="false">IF('DXCC LoTW Tracking by Mode'!E258&gt;0,1,0)</f>
        <v>0</v>
      </c>
      <c r="J258" s="26" t="n">
        <f aca="false">D258+E258</f>
        <v>0</v>
      </c>
      <c r="K258" s="26" t="n">
        <f aca="false">(F258+G258+H258+I258)</f>
        <v>0</v>
      </c>
      <c r="L258" s="14"/>
      <c r="M258" s="21"/>
    </row>
    <row r="259" customFormat="false" ht="12.8" hidden="false" customHeight="false" outlineLevel="0" collapsed="false">
      <c r="A259" s="7" t="s">
        <v>707</v>
      </c>
      <c r="B259" s="17" t="str">
        <f aca="false">IF(J259+K259=0,"No card or LoTW",IF(J259=0,"Need card******",IF(K259=0,"******Need LoTW","")))</f>
        <v/>
      </c>
      <c r="C259" s="17" t="str">
        <f aca="false">IF(AND(E259=1,K259=0),"Field check card!",IF(AND(E259=0,K259=0),"",IF(AND(E259=1,K259&gt;0),"",IF(AND(E259=0,K259&gt;0),""))))</f>
        <v/>
      </c>
      <c r="D259" s="26" t="n">
        <f aca="false">IF('DXCC QSL Card Tracking'!D259&gt;0,1,0)</f>
        <v>1</v>
      </c>
      <c r="E259" s="26" t="n">
        <f aca="false">IF('DXCC QSL Card Tracking'!E259&gt;0,1,0)</f>
        <v>0</v>
      </c>
      <c r="F259" s="26" t="n">
        <f aca="false">IF('DXCC LoTW Tracking by Mode'!B259&gt;0,1,0)</f>
        <v>1</v>
      </c>
      <c r="G259" s="26" t="n">
        <f aca="false">IF('DXCC LoTW Tracking by Mode'!C259&gt;0,1,0)</f>
        <v>1</v>
      </c>
      <c r="H259" s="26" t="n">
        <f aca="false">IF('DXCC LoTW Tracking by Mode'!D259&gt;0,1,0)</f>
        <v>1</v>
      </c>
      <c r="I259" s="26" t="n">
        <f aca="false">IF('DXCC LoTW Tracking by Mode'!E259&gt;0,1,0)</f>
        <v>1</v>
      </c>
      <c r="J259" s="26" t="n">
        <f aca="false">D259+E259</f>
        <v>1</v>
      </c>
      <c r="K259" s="26" t="n">
        <f aca="false">(F259+G259+H259+I259)</f>
        <v>4</v>
      </c>
      <c r="L259" s="14"/>
      <c r="M259" s="21"/>
    </row>
    <row r="260" customFormat="false" ht="12.8" hidden="false" customHeight="false" outlineLevel="0" collapsed="false">
      <c r="A260" s="7" t="s">
        <v>710</v>
      </c>
      <c r="B260" s="17" t="str">
        <f aca="false">IF(J260+K260=0,"No card or LoTW",IF(J260=0,"Need card******",IF(K260=0,"******Need LoTW","")))</f>
        <v/>
      </c>
      <c r="C260" s="17" t="str">
        <f aca="false">IF(AND(E260=1,K260=0),"Field check card!",IF(AND(E260=0,K260=0),"",IF(AND(E260=1,K260&gt;0),"",IF(AND(E260=0,K260&gt;0),""))))</f>
        <v/>
      </c>
      <c r="D260" s="26" t="n">
        <f aca="false">IF('DXCC QSL Card Tracking'!D260&gt;0,1,0)</f>
        <v>0</v>
      </c>
      <c r="E260" s="26" t="n">
        <f aca="false">IF('DXCC QSL Card Tracking'!E260&gt;0,1,0)</f>
        <v>1</v>
      </c>
      <c r="F260" s="26" t="n">
        <f aca="false">IF('DXCC LoTW Tracking by Mode'!B260&gt;0,1,0)</f>
        <v>1</v>
      </c>
      <c r="G260" s="26" t="n">
        <f aca="false">IF('DXCC LoTW Tracking by Mode'!C260&gt;0,1,0)</f>
        <v>1</v>
      </c>
      <c r="H260" s="26" t="n">
        <f aca="false">IF('DXCC LoTW Tracking by Mode'!D260&gt;0,1,0)</f>
        <v>1</v>
      </c>
      <c r="I260" s="26" t="n">
        <f aca="false">IF('DXCC LoTW Tracking by Mode'!E260&gt;0,1,0)</f>
        <v>1</v>
      </c>
      <c r="J260" s="26" t="n">
        <f aca="false">D260+E260</f>
        <v>1</v>
      </c>
      <c r="K260" s="26" t="n">
        <f aca="false">(F260+G260+H260+I260)</f>
        <v>4</v>
      </c>
      <c r="L260" s="14"/>
      <c r="M260" s="21"/>
    </row>
    <row r="261" customFormat="false" ht="12.8" hidden="false" customHeight="false" outlineLevel="0" collapsed="false">
      <c r="A261" s="7" t="s">
        <v>713</v>
      </c>
      <c r="B261" s="17" t="str">
        <f aca="false">IF(J261+K261=0,"No card or LoTW",IF(J261=0,"Need card******",IF(K261=0,"******Need LoTW","")))</f>
        <v/>
      </c>
      <c r="C261" s="17" t="str">
        <f aca="false">IF(AND(E261=1,K261=0),"Field check card!",IF(AND(E261=0,K261=0),"",IF(AND(E261=1,K261&gt;0),"",IF(AND(E261=0,K261&gt;0),""))))</f>
        <v/>
      </c>
      <c r="D261" s="26" t="n">
        <f aca="false">IF('DXCC QSL Card Tracking'!D261&gt;0,1,0)</f>
        <v>1</v>
      </c>
      <c r="E261" s="26" t="n">
        <f aca="false">IF('DXCC QSL Card Tracking'!E261&gt;0,1,0)</f>
        <v>0</v>
      </c>
      <c r="F261" s="26" t="n">
        <f aca="false">IF('DXCC LoTW Tracking by Mode'!B261&gt;0,1,0)</f>
        <v>1</v>
      </c>
      <c r="G261" s="26" t="n">
        <f aca="false">IF('DXCC LoTW Tracking by Mode'!C261&gt;0,1,0)</f>
        <v>1</v>
      </c>
      <c r="H261" s="26" t="n">
        <f aca="false">IF('DXCC LoTW Tracking by Mode'!D261&gt;0,1,0)</f>
        <v>1</v>
      </c>
      <c r="I261" s="26" t="n">
        <f aca="false">IF('DXCC LoTW Tracking by Mode'!E261&gt;0,1,0)</f>
        <v>0</v>
      </c>
      <c r="J261" s="26" t="n">
        <f aca="false">D261+E261</f>
        <v>1</v>
      </c>
      <c r="K261" s="26" t="n">
        <f aca="false">(F261+G261+H261+I261)</f>
        <v>3</v>
      </c>
      <c r="L261" s="14"/>
      <c r="M261" s="21"/>
    </row>
    <row r="262" customFormat="false" ht="12.8" hidden="false" customHeight="false" outlineLevel="0" collapsed="false">
      <c r="A262" s="7" t="s">
        <v>716</v>
      </c>
      <c r="B262" s="17" t="str">
        <f aca="false">IF(J262+K262=0,"No card or LoTW",IF(J262=0,"Need card******",IF(K262=0,"******Need LoTW","")))</f>
        <v/>
      </c>
      <c r="C262" s="17" t="str">
        <f aca="false">IF(AND(E262=1,K262=0),"Field check card!",IF(AND(E262=0,K262=0),"",IF(AND(E262=1,K262&gt;0),"",IF(AND(E262=0,K262&gt;0),""))))</f>
        <v/>
      </c>
      <c r="D262" s="26" t="n">
        <f aca="false">IF('DXCC QSL Card Tracking'!D262&gt;0,1,0)</f>
        <v>1</v>
      </c>
      <c r="E262" s="26" t="n">
        <f aca="false">IF('DXCC QSL Card Tracking'!E262&gt;0,1,0)</f>
        <v>0</v>
      </c>
      <c r="F262" s="26" t="n">
        <f aca="false">IF('DXCC LoTW Tracking by Mode'!B262&gt;0,1,0)</f>
        <v>1</v>
      </c>
      <c r="G262" s="26" t="n">
        <f aca="false">IF('DXCC LoTW Tracking by Mode'!C262&gt;0,1,0)</f>
        <v>1</v>
      </c>
      <c r="H262" s="26" t="n">
        <f aca="false">IF('DXCC LoTW Tracking by Mode'!D262&gt;0,1,0)</f>
        <v>1</v>
      </c>
      <c r="I262" s="26" t="n">
        <f aca="false">IF('DXCC LoTW Tracking by Mode'!E262&gt;0,1,0)</f>
        <v>1</v>
      </c>
      <c r="J262" s="26" t="n">
        <f aca="false">D262+E262</f>
        <v>1</v>
      </c>
      <c r="K262" s="26" t="n">
        <f aca="false">(F262+G262+H262+I262)</f>
        <v>4</v>
      </c>
      <c r="L262" s="14"/>
      <c r="M262" s="21"/>
    </row>
    <row r="263" customFormat="false" ht="12.8" hidden="false" customHeight="false" outlineLevel="0" collapsed="false">
      <c r="A263" s="7" t="s">
        <v>719</v>
      </c>
      <c r="B263" s="17" t="str">
        <f aca="false">IF(J263+K263=0,"No card or LoTW",IF(J263=0,"Need card******",IF(K263=0,"******Need LoTW","")))</f>
        <v/>
      </c>
      <c r="C263" s="17" t="str">
        <f aca="false">IF(AND(E263=1,K263=0),"Field check card!",IF(AND(E263=0,K263=0),"",IF(AND(E263=1,K263&gt;0),"",IF(AND(E263=0,K263&gt;0),""))))</f>
        <v/>
      </c>
      <c r="D263" s="26" t="n">
        <f aca="false">IF('DXCC QSL Card Tracking'!D263&gt;0,1,0)</f>
        <v>0</v>
      </c>
      <c r="E263" s="26" t="n">
        <f aca="false">IF('DXCC QSL Card Tracking'!E263&gt;0,1,0)</f>
        <v>1</v>
      </c>
      <c r="F263" s="26" t="n">
        <f aca="false">IF('DXCC LoTW Tracking by Mode'!B263&gt;0,1,0)</f>
        <v>1</v>
      </c>
      <c r="G263" s="26" t="n">
        <f aca="false">IF('DXCC LoTW Tracking by Mode'!C263&gt;0,1,0)</f>
        <v>1</v>
      </c>
      <c r="H263" s="26" t="n">
        <f aca="false">IF('DXCC LoTW Tracking by Mode'!D263&gt;0,1,0)</f>
        <v>1</v>
      </c>
      <c r="I263" s="26" t="n">
        <f aca="false">IF('DXCC LoTW Tracking by Mode'!E263&gt;0,1,0)</f>
        <v>1</v>
      </c>
      <c r="J263" s="26" t="n">
        <f aca="false">D263+E263</f>
        <v>1</v>
      </c>
      <c r="K263" s="26" t="n">
        <f aca="false">(F263+G263+H263+I263)</f>
        <v>4</v>
      </c>
      <c r="L263" s="14"/>
      <c r="M263" s="21"/>
    </row>
    <row r="264" customFormat="false" ht="12.8" hidden="false" customHeight="false" outlineLevel="0" collapsed="false">
      <c r="A264" s="7" t="s">
        <v>722</v>
      </c>
      <c r="B264" s="17" t="str">
        <f aca="false">IF(J264+K264=0,"No card or LoTW",IF(J264=0,"Need card******",IF(K264=0,"******Need LoTW","")))</f>
        <v/>
      </c>
      <c r="C264" s="17" t="str">
        <f aca="false">IF(AND(E264=1,K264=0),"Field check card!",IF(AND(E264=0,K264=0),"",IF(AND(E264=1,K264&gt;0),"",IF(AND(E264=0,K264&gt;0),""))))</f>
        <v/>
      </c>
      <c r="D264" s="26" t="n">
        <f aca="false">IF('DXCC QSL Card Tracking'!D264&gt;0,1,0)</f>
        <v>0</v>
      </c>
      <c r="E264" s="26" t="n">
        <f aca="false">IF('DXCC QSL Card Tracking'!E264&gt;0,1,0)</f>
        <v>1</v>
      </c>
      <c r="F264" s="26" t="n">
        <f aca="false">IF('DXCC LoTW Tracking by Mode'!B264&gt;0,1,0)</f>
        <v>1</v>
      </c>
      <c r="G264" s="26" t="n">
        <f aca="false">IF('DXCC LoTW Tracking by Mode'!C264&gt;0,1,0)</f>
        <v>1</v>
      </c>
      <c r="H264" s="26" t="n">
        <f aca="false">IF('DXCC LoTW Tracking by Mode'!D264&gt;0,1,0)</f>
        <v>1</v>
      </c>
      <c r="I264" s="26" t="n">
        <f aca="false">IF('DXCC LoTW Tracking by Mode'!E264&gt;0,1,0)</f>
        <v>1</v>
      </c>
      <c r="J264" s="26" t="n">
        <f aca="false">D264+E264</f>
        <v>1</v>
      </c>
      <c r="K264" s="26" t="n">
        <f aca="false">(F264+G264+H264+I264)</f>
        <v>4</v>
      </c>
      <c r="L264" s="14"/>
      <c r="M264" s="21"/>
    </row>
    <row r="265" customFormat="false" ht="12.8" hidden="false" customHeight="false" outlineLevel="0" collapsed="false">
      <c r="A265" s="7" t="s">
        <v>725</v>
      </c>
      <c r="B265" s="17" t="str">
        <f aca="false">IF(J265+K265=0,"No card or LoTW",IF(J265=0,"Need card******",IF(K265=0,"******Need LoTW","")))</f>
        <v/>
      </c>
      <c r="C265" s="17" t="str">
        <f aca="false">IF(AND(E265=1,K265=0),"Field check card!",IF(AND(E265=0,K265=0),"",IF(AND(E265=1,K265&gt;0),"",IF(AND(E265=0,K265&gt;0),""))))</f>
        <v/>
      </c>
      <c r="D265" s="26" t="n">
        <f aca="false">IF('DXCC QSL Card Tracking'!D265&gt;0,1,0)</f>
        <v>0</v>
      </c>
      <c r="E265" s="26" t="n">
        <f aca="false">IF('DXCC QSL Card Tracking'!E265&gt;0,1,0)</f>
        <v>1</v>
      </c>
      <c r="F265" s="26" t="n">
        <f aca="false">IF('DXCC LoTW Tracking by Mode'!B265&gt;0,1,0)</f>
        <v>1</v>
      </c>
      <c r="G265" s="26" t="n">
        <f aca="false">IF('DXCC LoTW Tracking by Mode'!C265&gt;0,1,0)</f>
        <v>1</v>
      </c>
      <c r="H265" s="26" t="n">
        <f aca="false">IF('DXCC LoTW Tracking by Mode'!D265&gt;0,1,0)</f>
        <v>1</v>
      </c>
      <c r="I265" s="26" t="n">
        <f aca="false">IF('DXCC LoTW Tracking by Mode'!E265&gt;0,1,0)</f>
        <v>1</v>
      </c>
      <c r="J265" s="26" t="n">
        <f aca="false">D265+E265</f>
        <v>1</v>
      </c>
      <c r="K265" s="26" t="n">
        <f aca="false">(F265+G265+H265+I265)</f>
        <v>4</v>
      </c>
      <c r="L265" s="14"/>
      <c r="M265" s="21"/>
    </row>
    <row r="266" customFormat="false" ht="12.8" hidden="false" customHeight="false" outlineLevel="0" collapsed="false">
      <c r="A266" s="7" t="s">
        <v>728</v>
      </c>
      <c r="B266" s="17" t="str">
        <f aca="false">IF(J266+K266=0,"No card or LoTW",IF(J266=0,"Need card******",IF(K266=0,"******Need LoTW","")))</f>
        <v/>
      </c>
      <c r="C266" s="17" t="str">
        <f aca="false">IF(AND(E266=1,K266=0),"Field check card!",IF(AND(E266=0,K266=0),"",IF(AND(E266=1,K266&gt;0),"",IF(AND(E266=0,K266&gt;0),""))))</f>
        <v/>
      </c>
      <c r="D266" s="26" t="n">
        <f aca="false">IF('DXCC QSL Card Tracking'!D266&gt;0,1,0)</f>
        <v>1</v>
      </c>
      <c r="E266" s="26" t="n">
        <f aca="false">IF('DXCC QSL Card Tracking'!E266&gt;0,1,0)</f>
        <v>0</v>
      </c>
      <c r="F266" s="26" t="n">
        <f aca="false">IF('DXCC LoTW Tracking by Mode'!B266&gt;0,1,0)</f>
        <v>1</v>
      </c>
      <c r="G266" s="26" t="n">
        <f aca="false">IF('DXCC LoTW Tracking by Mode'!C266&gt;0,1,0)</f>
        <v>1</v>
      </c>
      <c r="H266" s="26" t="n">
        <f aca="false">IF('DXCC LoTW Tracking by Mode'!D266&gt;0,1,0)</f>
        <v>1</v>
      </c>
      <c r="I266" s="26" t="n">
        <f aca="false">IF('DXCC LoTW Tracking by Mode'!E266&gt;0,1,0)</f>
        <v>1</v>
      </c>
      <c r="J266" s="26" t="n">
        <f aca="false">D266+E266</f>
        <v>1</v>
      </c>
      <c r="K266" s="26" t="n">
        <f aca="false">(F266+G266+H266+I266)</f>
        <v>4</v>
      </c>
      <c r="L266" s="14"/>
      <c r="M266" s="21"/>
    </row>
    <row r="267" customFormat="false" ht="12.8" hidden="false" customHeight="false" outlineLevel="0" collapsed="false">
      <c r="A267" s="7" t="s">
        <v>731</v>
      </c>
      <c r="B267" s="17" t="str">
        <f aca="false">IF(J267+K267=0,"No card or LoTW",IF(J267=0,"Need card******",IF(K267=0,"******Need LoTW","")))</f>
        <v/>
      </c>
      <c r="C267" s="17" t="str">
        <f aca="false">IF(AND(E267=1,K267=0),"Field check card!",IF(AND(E267=0,K267=0),"",IF(AND(E267=1,K267&gt;0),"",IF(AND(E267=0,K267&gt;0),""))))</f>
        <v/>
      </c>
      <c r="D267" s="26" t="n">
        <f aca="false">IF('DXCC QSL Card Tracking'!D267&gt;0,1,0)</f>
        <v>1</v>
      </c>
      <c r="E267" s="26" t="n">
        <f aca="false">IF('DXCC QSL Card Tracking'!E267&gt;0,1,0)</f>
        <v>0</v>
      </c>
      <c r="F267" s="26" t="n">
        <f aca="false">IF('DXCC LoTW Tracking by Mode'!B267&gt;0,1,0)</f>
        <v>1</v>
      </c>
      <c r="G267" s="26" t="n">
        <f aca="false">IF('DXCC LoTW Tracking by Mode'!C267&gt;0,1,0)</f>
        <v>1</v>
      </c>
      <c r="H267" s="26" t="n">
        <f aca="false">IF('DXCC LoTW Tracking by Mode'!D267&gt;0,1,0)</f>
        <v>1</v>
      </c>
      <c r="I267" s="26" t="n">
        <f aca="false">IF('DXCC LoTW Tracking by Mode'!E267&gt;0,1,0)</f>
        <v>1</v>
      </c>
      <c r="J267" s="26" t="n">
        <f aca="false">D267+E267</f>
        <v>1</v>
      </c>
      <c r="K267" s="26" t="n">
        <f aca="false">(F267+G267+H267+I267)</f>
        <v>4</v>
      </c>
      <c r="L267" s="14"/>
      <c r="M267" s="21"/>
    </row>
    <row r="268" customFormat="false" ht="12.8" hidden="false" customHeight="false" outlineLevel="0" collapsed="false">
      <c r="A268" s="7" t="s">
        <v>733</v>
      </c>
      <c r="B268" s="17" t="str">
        <f aca="false">IF(J268+K268=0,"No card or LoTW",IF(J268=0,"Need card******",IF(K268=0,"******Need LoTW","")))</f>
        <v/>
      </c>
      <c r="C268" s="17" t="str">
        <f aca="false">IF(AND(E268=1,K268=0),"Field check card!",IF(AND(E268=0,K268=0),"",IF(AND(E268=1,K268&gt;0),"",IF(AND(E268=0,K268&gt;0),""))))</f>
        <v/>
      </c>
      <c r="D268" s="26" t="n">
        <f aca="false">IF('DXCC QSL Card Tracking'!D268&gt;0,1,0)</f>
        <v>0</v>
      </c>
      <c r="E268" s="26" t="n">
        <f aca="false">IF('DXCC QSL Card Tracking'!E268&gt;0,1,0)</f>
        <v>1</v>
      </c>
      <c r="F268" s="26" t="n">
        <f aca="false">IF('DXCC LoTW Tracking by Mode'!B268&gt;0,1,0)</f>
        <v>1</v>
      </c>
      <c r="G268" s="26" t="n">
        <f aca="false">IF('DXCC LoTW Tracking by Mode'!C268&gt;0,1,0)</f>
        <v>1</v>
      </c>
      <c r="H268" s="26" t="n">
        <f aca="false">IF('DXCC LoTW Tracking by Mode'!D268&gt;0,1,0)</f>
        <v>1</v>
      </c>
      <c r="I268" s="26" t="n">
        <f aca="false">IF('DXCC LoTW Tracking by Mode'!E268&gt;0,1,0)</f>
        <v>1</v>
      </c>
      <c r="J268" s="26" t="n">
        <f aca="false">D268+E268</f>
        <v>1</v>
      </c>
      <c r="K268" s="26" t="n">
        <f aca="false">(F268+G268+H268+I268)</f>
        <v>4</v>
      </c>
      <c r="L268" s="14"/>
      <c r="M268" s="21"/>
    </row>
    <row r="269" customFormat="false" ht="12.8" hidden="false" customHeight="false" outlineLevel="0" collapsed="false">
      <c r="A269" s="7" t="s">
        <v>735</v>
      </c>
      <c r="B269" s="17" t="s">
        <v>2433</v>
      </c>
      <c r="C269" s="17" t="str">
        <f aca="false">IF(AND(E269=1,K269=0),"Field check card!",IF(AND(E269=0,K269=0),"",IF(AND(E269=1,K269&gt;0),"",IF(AND(E269=0,K269&gt;0),""))))</f>
        <v/>
      </c>
      <c r="D269" s="26" t="n">
        <f aca="false">IF('DXCC QSL Card Tracking'!D269&gt;0,1,0)</f>
        <v>0</v>
      </c>
      <c r="E269" s="26" t="n">
        <f aca="false">IF('DXCC QSL Card Tracking'!E269&gt;0,1,0)</f>
        <v>0</v>
      </c>
      <c r="F269" s="26" t="n">
        <f aca="false">IF('DXCC LoTW Tracking by Mode'!B269&gt;0,1,0)</f>
        <v>0</v>
      </c>
      <c r="G269" s="26" t="n">
        <f aca="false">IF('DXCC LoTW Tracking by Mode'!C269&gt;0,1,0)</f>
        <v>0</v>
      </c>
      <c r="H269" s="26" t="n">
        <f aca="false">IF('DXCC LoTW Tracking by Mode'!D269&gt;0,1,0)</f>
        <v>0</v>
      </c>
      <c r="I269" s="26" t="n">
        <f aca="false">IF('DXCC LoTW Tracking by Mode'!E269&gt;0,1,0)</f>
        <v>0</v>
      </c>
      <c r="J269" s="26" t="n">
        <f aca="false">D269+E269</f>
        <v>0</v>
      </c>
      <c r="K269" s="26" t="n">
        <f aca="false">(F269+G269+H269+I269)</f>
        <v>0</v>
      </c>
      <c r="L269" s="14"/>
      <c r="M269" s="21"/>
    </row>
    <row r="270" customFormat="false" ht="12.8" hidden="false" customHeight="false" outlineLevel="0" collapsed="false">
      <c r="A270" s="7" t="s">
        <v>736</v>
      </c>
      <c r="B270" s="17" t="s">
        <v>2433</v>
      </c>
      <c r="C270" s="17" t="str">
        <f aca="false">IF(AND(E270=1,K270=0),"Field check card!",IF(AND(E270=0,K270=0),"",IF(AND(E270=1,K270&gt;0),"",IF(AND(E270=0,K270&gt;0),""))))</f>
        <v/>
      </c>
      <c r="D270" s="26" t="n">
        <f aca="false">IF('DXCC QSL Card Tracking'!D270&gt;0,1,0)</f>
        <v>0</v>
      </c>
      <c r="E270" s="26" t="n">
        <f aca="false">IF('DXCC QSL Card Tracking'!E270&gt;0,1,0)</f>
        <v>0</v>
      </c>
      <c r="F270" s="26" t="n">
        <f aca="false">IF('DXCC LoTW Tracking by Mode'!B270&gt;0,1,0)</f>
        <v>0</v>
      </c>
      <c r="G270" s="26" t="n">
        <f aca="false">IF('DXCC LoTW Tracking by Mode'!C270&gt;0,1,0)</f>
        <v>0</v>
      </c>
      <c r="H270" s="26" t="n">
        <f aca="false">IF('DXCC LoTW Tracking by Mode'!D270&gt;0,1,0)</f>
        <v>0</v>
      </c>
      <c r="I270" s="26" t="n">
        <f aca="false">IF('DXCC LoTW Tracking by Mode'!E270&gt;0,1,0)</f>
        <v>0</v>
      </c>
      <c r="J270" s="26" t="n">
        <f aca="false">D270+E270</f>
        <v>0</v>
      </c>
      <c r="K270" s="26" t="n">
        <f aca="false">(F270+G270+H270+I270)</f>
        <v>0</v>
      </c>
      <c r="L270" s="14"/>
      <c r="M270" s="21"/>
    </row>
    <row r="271" customFormat="false" ht="12.8" hidden="false" customHeight="false" outlineLevel="0" collapsed="false">
      <c r="A271" s="7" t="s">
        <v>738</v>
      </c>
      <c r="B271" s="17" t="str">
        <f aca="false">IF(J271+K271=0,"No card or LoTW",IF(J271=0,"Need card******",IF(K271=0,"******Need LoTW","")))</f>
        <v/>
      </c>
      <c r="C271" s="17" t="str">
        <f aca="false">IF(AND(E271=1,K271=0),"Field check card!",IF(AND(E271=0,K271=0),"",IF(AND(E271=1,K271&gt;0),"",IF(AND(E271=0,K271&gt;0),""))))</f>
        <v/>
      </c>
      <c r="D271" s="26" t="n">
        <f aca="false">IF('DXCC QSL Card Tracking'!D271&gt;0,1,0)</f>
        <v>0</v>
      </c>
      <c r="E271" s="26" t="n">
        <f aca="false">IF('DXCC QSL Card Tracking'!E271&gt;0,1,0)</f>
        <v>1</v>
      </c>
      <c r="F271" s="26" t="n">
        <f aca="false">IF('DXCC LoTW Tracking by Mode'!B271&gt;0,1,0)</f>
        <v>1</v>
      </c>
      <c r="G271" s="26" t="n">
        <f aca="false">IF('DXCC LoTW Tracking by Mode'!C271&gt;0,1,0)</f>
        <v>1</v>
      </c>
      <c r="H271" s="26" t="n">
        <f aca="false">IF('DXCC LoTW Tracking by Mode'!D271&gt;0,1,0)</f>
        <v>1</v>
      </c>
      <c r="I271" s="26" t="n">
        <f aca="false">IF('DXCC LoTW Tracking by Mode'!E271&gt;0,1,0)</f>
        <v>1</v>
      </c>
      <c r="J271" s="26" t="n">
        <f aca="false">D271+E271</f>
        <v>1</v>
      </c>
      <c r="K271" s="26" t="n">
        <f aca="false">(F271+G271+H271+I271)</f>
        <v>4</v>
      </c>
      <c r="L271" s="14"/>
      <c r="M271" s="21"/>
    </row>
    <row r="272" customFormat="false" ht="12.8" hidden="false" customHeight="false" outlineLevel="0" collapsed="false">
      <c r="A272" s="7" t="s">
        <v>741</v>
      </c>
      <c r="B272" s="17" t="str">
        <f aca="false">IF(J272+K272=0,"No card or LoTW",IF(J272=0,"Need card******",IF(K272=0,"******Need LoTW","")))</f>
        <v/>
      </c>
      <c r="C272" s="17" t="str">
        <f aca="false">IF(AND(E272=1,K272=0),"Field check card!",IF(AND(E272=0,K272=0),"",IF(AND(E272=1,K272&gt;0),"",IF(AND(E272=0,K272&gt;0),""))))</f>
        <v/>
      </c>
      <c r="D272" s="26" t="n">
        <f aca="false">IF('DXCC QSL Card Tracking'!D272&gt;0,1,0)</f>
        <v>0</v>
      </c>
      <c r="E272" s="26" t="n">
        <f aca="false">IF('DXCC QSL Card Tracking'!E272&gt;0,1,0)</f>
        <v>1</v>
      </c>
      <c r="F272" s="26" t="n">
        <f aca="false">IF('DXCC LoTW Tracking by Mode'!B272&gt;0,1,0)</f>
        <v>1</v>
      </c>
      <c r="G272" s="26" t="n">
        <f aca="false">IF('DXCC LoTW Tracking by Mode'!C272&gt;0,1,0)</f>
        <v>1</v>
      </c>
      <c r="H272" s="26" t="n">
        <f aca="false">IF('DXCC LoTW Tracking by Mode'!D272&gt;0,1,0)</f>
        <v>0</v>
      </c>
      <c r="I272" s="26" t="n">
        <f aca="false">IF('DXCC LoTW Tracking by Mode'!E272&gt;0,1,0)</f>
        <v>0</v>
      </c>
      <c r="J272" s="26" t="n">
        <f aca="false">D272+E272</f>
        <v>1</v>
      </c>
      <c r="K272" s="26" t="n">
        <f aca="false">(F272+G272+H272+I272)</f>
        <v>2</v>
      </c>
      <c r="L272" s="14"/>
      <c r="M272" s="21"/>
    </row>
    <row r="273" customFormat="false" ht="12.8" hidden="false" customHeight="false" outlineLevel="0" collapsed="false">
      <c r="A273" s="7" t="s">
        <v>744</v>
      </c>
      <c r="B273" s="17" t="str">
        <f aca="false">IF(J273+K273=0,"No card or LoTW",IF(J273=0,"Need card******",IF(K273=0,"******Need LoTW","")))</f>
        <v/>
      </c>
      <c r="C273" s="17" t="str">
        <f aca="false">IF(AND(E273=1,K273=0),"Field check card!",IF(AND(E273=0,K273=0),"",IF(AND(E273=1,K273&gt;0),"",IF(AND(E273=0,K273&gt;0),""))))</f>
        <v/>
      </c>
      <c r="D273" s="26" t="n">
        <f aca="false">IF('DXCC QSL Card Tracking'!D273&gt;0,1,0)</f>
        <v>0</v>
      </c>
      <c r="E273" s="26" t="n">
        <f aca="false">IF('DXCC QSL Card Tracking'!E273&gt;0,1,0)</f>
        <v>1</v>
      </c>
      <c r="F273" s="26" t="n">
        <f aca="false">IF('DXCC LoTW Tracking by Mode'!B273&gt;0,1,0)</f>
        <v>1</v>
      </c>
      <c r="G273" s="26" t="n">
        <f aca="false">IF('DXCC LoTW Tracking by Mode'!C273&gt;0,1,0)</f>
        <v>1</v>
      </c>
      <c r="H273" s="26" t="n">
        <f aca="false">IF('DXCC LoTW Tracking by Mode'!D273&gt;0,1,0)</f>
        <v>1</v>
      </c>
      <c r="I273" s="26" t="n">
        <f aca="false">IF('DXCC LoTW Tracking by Mode'!E273&gt;0,1,0)</f>
        <v>0</v>
      </c>
      <c r="J273" s="26" t="n">
        <f aca="false">D273+E273</f>
        <v>1</v>
      </c>
      <c r="K273" s="26" t="n">
        <f aca="false">(F273+G273+H273+I273)</f>
        <v>3</v>
      </c>
      <c r="L273" s="14"/>
      <c r="M273" s="21"/>
    </row>
    <row r="274" customFormat="false" ht="12.8" hidden="false" customHeight="false" outlineLevel="0" collapsed="false">
      <c r="A274" s="7" t="s">
        <v>747</v>
      </c>
      <c r="B274" s="17" t="str">
        <f aca="false">IF(J274+K274=0,"No card or LoTW",IF(J274=0,"Need card******",IF(K274=0,"******Need LoTW","")))</f>
        <v/>
      </c>
      <c r="C274" s="17" t="str">
        <f aca="false">IF(AND(E274=1,K274=0),"Field check card!",IF(AND(E274=0,K274=0),"",IF(AND(E274=1,K274&gt;0),"",IF(AND(E274=0,K274&gt;0),""))))</f>
        <v/>
      </c>
      <c r="D274" s="26" t="n">
        <f aca="false">IF('DXCC QSL Card Tracking'!D274&gt;0,1,0)</f>
        <v>0</v>
      </c>
      <c r="E274" s="26" t="n">
        <f aca="false">IF('DXCC QSL Card Tracking'!E274&gt;0,1,0)</f>
        <v>1</v>
      </c>
      <c r="F274" s="26" t="n">
        <f aca="false">IF('DXCC LoTW Tracking by Mode'!B274&gt;0,1,0)</f>
        <v>1</v>
      </c>
      <c r="G274" s="26" t="n">
        <f aca="false">IF('DXCC LoTW Tracking by Mode'!C274&gt;0,1,0)</f>
        <v>1</v>
      </c>
      <c r="H274" s="26" t="n">
        <f aca="false">IF('DXCC LoTW Tracking by Mode'!D274&gt;0,1,0)</f>
        <v>1</v>
      </c>
      <c r="I274" s="26" t="n">
        <f aca="false">IF('DXCC LoTW Tracking by Mode'!E274&gt;0,1,0)</f>
        <v>0</v>
      </c>
      <c r="J274" s="26" t="n">
        <f aca="false">D274+E274</f>
        <v>1</v>
      </c>
      <c r="K274" s="26" t="n">
        <f aca="false">(F274+G274+H274+I274)</f>
        <v>3</v>
      </c>
      <c r="L274" s="14"/>
      <c r="M274" s="21"/>
    </row>
    <row r="275" customFormat="false" ht="12.8" hidden="false" customHeight="false" outlineLevel="0" collapsed="false">
      <c r="A275" s="7" t="s">
        <v>749</v>
      </c>
      <c r="B275" s="17" t="s">
        <v>2433</v>
      </c>
      <c r="C275" s="17" t="str">
        <f aca="false">IF(AND(E275=1,K275=0),"Field check card!",IF(AND(E275=0,K275=0),"",IF(AND(E275=1,K275&gt;0),"",IF(AND(E275=0,K275&gt;0),""))))</f>
        <v/>
      </c>
      <c r="D275" s="26" t="n">
        <f aca="false">IF('DXCC QSL Card Tracking'!D275&gt;0,1,0)</f>
        <v>0</v>
      </c>
      <c r="E275" s="26" t="n">
        <f aca="false">IF('DXCC QSL Card Tracking'!E275&gt;0,1,0)</f>
        <v>0</v>
      </c>
      <c r="F275" s="26" t="n">
        <f aca="false">IF('DXCC LoTW Tracking by Mode'!B275&gt;0,1,0)</f>
        <v>0</v>
      </c>
      <c r="G275" s="26" t="n">
        <f aca="false">IF('DXCC LoTW Tracking by Mode'!C275&gt;0,1,0)</f>
        <v>0</v>
      </c>
      <c r="H275" s="26" t="n">
        <f aca="false">IF('DXCC LoTW Tracking by Mode'!D275&gt;0,1,0)</f>
        <v>0</v>
      </c>
      <c r="I275" s="26" t="n">
        <f aca="false">IF('DXCC LoTW Tracking by Mode'!E275&gt;0,1,0)</f>
        <v>0</v>
      </c>
      <c r="J275" s="26" t="n">
        <f aca="false">D275+E275</f>
        <v>0</v>
      </c>
      <c r="K275" s="26" t="n">
        <f aca="false">(F275+G275+H275+I275)</f>
        <v>0</v>
      </c>
      <c r="L275" s="14"/>
      <c r="M275" s="21"/>
    </row>
    <row r="276" customFormat="false" ht="12.8" hidden="false" customHeight="false" outlineLevel="0" collapsed="false">
      <c r="A276" s="7" t="s">
        <v>751</v>
      </c>
      <c r="B276" s="17" t="str">
        <f aca="false">IF(J276+K276=0,"No card or LoTW",IF(J276=0,"Need card******",IF(K276=0,"******Need LoTW","")))</f>
        <v/>
      </c>
      <c r="C276" s="17" t="str">
        <f aca="false">IF(AND(E276=1,K276=0),"Field check card!",IF(AND(E276=0,K276=0),"",IF(AND(E276=1,K276&gt;0),"",IF(AND(E276=0,K276&gt;0),""))))</f>
        <v/>
      </c>
      <c r="D276" s="26" t="n">
        <f aca="false">IF('DXCC QSL Card Tracking'!D276&gt;0,1,0)</f>
        <v>0</v>
      </c>
      <c r="E276" s="26" t="n">
        <f aca="false">IF('DXCC QSL Card Tracking'!E276&gt;0,1,0)</f>
        <v>1</v>
      </c>
      <c r="F276" s="26" t="n">
        <f aca="false">IF('DXCC LoTW Tracking by Mode'!B276&gt;0,1,0)</f>
        <v>1</v>
      </c>
      <c r="G276" s="26" t="n">
        <f aca="false">IF('DXCC LoTW Tracking by Mode'!C276&gt;0,1,0)</f>
        <v>1</v>
      </c>
      <c r="H276" s="26" t="n">
        <f aca="false">IF('DXCC LoTW Tracking by Mode'!D276&gt;0,1,0)</f>
        <v>1</v>
      </c>
      <c r="I276" s="26" t="n">
        <f aca="false">IF('DXCC LoTW Tracking by Mode'!E276&gt;0,1,0)</f>
        <v>1</v>
      </c>
      <c r="J276" s="26" t="n">
        <f aca="false">D276+E276</f>
        <v>1</v>
      </c>
      <c r="K276" s="26" t="n">
        <f aca="false">(F276+G276+H276+I276)</f>
        <v>4</v>
      </c>
      <c r="L276" s="14"/>
      <c r="M276" s="21"/>
    </row>
    <row r="277" customFormat="false" ht="12.8" hidden="false" customHeight="false" outlineLevel="0" collapsed="false">
      <c r="A277" s="7" t="s">
        <v>754</v>
      </c>
      <c r="B277" s="17" t="str">
        <f aca="false">IF(J277+K277=0,"No card or LoTW",IF(J277=0,"Need card******",IF(K277=0,"******Need LoTW","")))</f>
        <v/>
      </c>
      <c r="C277" s="17" t="str">
        <f aca="false">IF(AND(E277=1,K277=0),"Field check card!",IF(AND(E277=0,K277=0),"",IF(AND(E277=1,K277&gt;0),"",IF(AND(E277=0,K277&gt;0),""))))</f>
        <v/>
      </c>
      <c r="D277" s="26" t="n">
        <f aca="false">IF('DXCC QSL Card Tracking'!D277&gt;0,1,0)</f>
        <v>1</v>
      </c>
      <c r="E277" s="26" t="n">
        <f aca="false">IF('DXCC QSL Card Tracking'!E277&gt;0,1,0)</f>
        <v>0</v>
      </c>
      <c r="F277" s="26" t="n">
        <f aca="false">IF('DXCC LoTW Tracking by Mode'!B277&gt;0,1,0)</f>
        <v>1</v>
      </c>
      <c r="G277" s="26" t="n">
        <f aca="false">IF('DXCC LoTW Tracking by Mode'!C277&gt;0,1,0)</f>
        <v>1</v>
      </c>
      <c r="H277" s="26" t="n">
        <f aca="false">IF('DXCC LoTW Tracking by Mode'!D277&gt;0,1,0)</f>
        <v>1</v>
      </c>
      <c r="I277" s="26" t="n">
        <f aca="false">IF('DXCC LoTW Tracking by Mode'!E277&gt;0,1,0)</f>
        <v>1</v>
      </c>
      <c r="J277" s="26" t="n">
        <f aca="false">D277+E277</f>
        <v>1</v>
      </c>
      <c r="K277" s="26" t="n">
        <f aca="false">(F277+G277+H277+I277)</f>
        <v>4</v>
      </c>
      <c r="L277" s="14"/>
      <c r="M277" s="21"/>
    </row>
    <row r="278" customFormat="false" ht="12.8" hidden="false" customHeight="false" outlineLevel="0" collapsed="false">
      <c r="A278" s="7" t="s">
        <v>757</v>
      </c>
      <c r="B278" s="17" t="str">
        <f aca="false">IF(J278+K278=0,"No card or LoTW",IF(J278=0,"Need card******",IF(K278=0,"******Need LoTW","")))</f>
        <v/>
      </c>
      <c r="C278" s="17" t="str">
        <f aca="false">IF(AND(E278=1,K278=0),"Field check card!",IF(AND(E278=0,K278=0),"",IF(AND(E278=1,K278&gt;0),"",IF(AND(E278=0,K278&gt;0),""))))</f>
        <v/>
      </c>
      <c r="D278" s="26" t="n">
        <f aca="false">IF('DXCC QSL Card Tracking'!D278&gt;0,1,0)</f>
        <v>0</v>
      </c>
      <c r="E278" s="26" t="n">
        <f aca="false">IF('DXCC QSL Card Tracking'!E278&gt;0,1,0)</f>
        <v>1</v>
      </c>
      <c r="F278" s="26" t="n">
        <f aca="false">IF('DXCC LoTW Tracking by Mode'!B278&gt;0,1,0)</f>
        <v>1</v>
      </c>
      <c r="G278" s="26" t="n">
        <f aca="false">IF('DXCC LoTW Tracking by Mode'!C278&gt;0,1,0)</f>
        <v>1</v>
      </c>
      <c r="H278" s="26" t="n">
        <f aca="false">IF('DXCC LoTW Tracking by Mode'!D278&gt;0,1,0)</f>
        <v>0</v>
      </c>
      <c r="I278" s="26" t="n">
        <f aca="false">IF('DXCC LoTW Tracking by Mode'!E278&gt;0,1,0)</f>
        <v>0</v>
      </c>
      <c r="J278" s="26" t="n">
        <f aca="false">D278+E278</f>
        <v>1</v>
      </c>
      <c r="K278" s="26" t="n">
        <f aca="false">(F278+G278+H278+I278)</f>
        <v>2</v>
      </c>
      <c r="L278" s="14"/>
      <c r="M278" s="21"/>
    </row>
    <row r="279" customFormat="false" ht="12.8" hidden="false" customHeight="false" outlineLevel="0" collapsed="false">
      <c r="A279" s="7" t="s">
        <v>759</v>
      </c>
      <c r="B279" s="17" t="s">
        <v>2433</v>
      </c>
      <c r="C279" s="17" t="str">
        <f aca="false">IF(AND(E279=1,K279=0),"Field check card!",IF(AND(E279=0,K279=0),"",IF(AND(E279=1,K279&gt;0),"",IF(AND(E279=0,K279&gt;0),""))))</f>
        <v/>
      </c>
      <c r="D279" s="26" t="n">
        <f aca="false">IF('DXCC QSL Card Tracking'!D279&gt;0,1,0)</f>
        <v>1</v>
      </c>
      <c r="E279" s="26" t="n">
        <f aca="false">IF('DXCC QSL Card Tracking'!E279&gt;0,1,0)</f>
        <v>0</v>
      </c>
      <c r="F279" s="26" t="n">
        <f aca="false">IF('DXCC LoTW Tracking by Mode'!B279&gt;0,1,0)</f>
        <v>1</v>
      </c>
      <c r="G279" s="26" t="n">
        <f aca="false">IF('DXCC LoTW Tracking by Mode'!C279&gt;0,1,0)</f>
        <v>0</v>
      </c>
      <c r="H279" s="26" t="n">
        <f aca="false">IF('DXCC LoTW Tracking by Mode'!D279&gt;0,1,0)</f>
        <v>1</v>
      </c>
      <c r="I279" s="26" t="n">
        <f aca="false">IF('DXCC LoTW Tracking by Mode'!E279&gt;0,1,0)</f>
        <v>0</v>
      </c>
      <c r="J279" s="26" t="n">
        <f aca="false">D279+E279</f>
        <v>1</v>
      </c>
      <c r="K279" s="26" t="n">
        <f aca="false">(F279+G279+H279+I279)</f>
        <v>2</v>
      </c>
      <c r="L279" s="14"/>
      <c r="M279" s="21"/>
    </row>
    <row r="280" customFormat="false" ht="12.8" hidden="false" customHeight="false" outlineLevel="0" collapsed="false">
      <c r="A280" s="7" t="s">
        <v>762</v>
      </c>
      <c r="B280" s="17" t="str">
        <f aca="false">IF(J280+K280=0,"No card or LoTW",IF(J280=0,"Need card******",IF(K280=0,"******Need LoTW","")))</f>
        <v/>
      </c>
      <c r="C280" s="17" t="str">
        <f aca="false">IF(AND(E280=1,K280=0),"Field check card!",IF(AND(E280=0,K280=0),"",IF(AND(E280=1,K280&gt;0),"",IF(AND(E280=0,K280&gt;0),""))))</f>
        <v/>
      </c>
      <c r="D280" s="26" t="n">
        <f aca="false">IF('DXCC QSL Card Tracking'!D280&gt;0,1,0)</f>
        <v>1</v>
      </c>
      <c r="E280" s="26" t="n">
        <f aca="false">IF('DXCC QSL Card Tracking'!E280&gt;0,1,0)</f>
        <v>0</v>
      </c>
      <c r="F280" s="26" t="n">
        <f aca="false">IF('DXCC LoTW Tracking by Mode'!B280&gt;0,1,0)</f>
        <v>1</v>
      </c>
      <c r="G280" s="26" t="n">
        <f aca="false">IF('DXCC LoTW Tracking by Mode'!C280&gt;0,1,0)</f>
        <v>1</v>
      </c>
      <c r="H280" s="26" t="n">
        <f aca="false">IF('DXCC LoTW Tracking by Mode'!D280&gt;0,1,0)</f>
        <v>1</v>
      </c>
      <c r="I280" s="26" t="n">
        <f aca="false">IF('DXCC LoTW Tracking by Mode'!E280&gt;0,1,0)</f>
        <v>1</v>
      </c>
      <c r="J280" s="26" t="n">
        <f aca="false">D280+E280</f>
        <v>1</v>
      </c>
      <c r="K280" s="26" t="n">
        <f aca="false">(F280+G280+H280+I280)</f>
        <v>4</v>
      </c>
      <c r="L280" s="14"/>
      <c r="M280" s="21"/>
    </row>
    <row r="281" customFormat="false" ht="12.8" hidden="false" customHeight="false" outlineLevel="0" collapsed="false">
      <c r="A281" s="7" t="s">
        <v>764</v>
      </c>
      <c r="B281" s="17" t="s">
        <v>2433</v>
      </c>
      <c r="C281" s="17" t="str">
        <f aca="false">IF(AND(E281=1,K281=0),"Field check card!",IF(AND(E281=0,K281=0),"",IF(AND(E281=1,K281&gt;0),"",IF(AND(E281=0,K281&gt;0),""))))</f>
        <v/>
      </c>
      <c r="D281" s="26" t="n">
        <f aca="false">IF('DXCC QSL Card Tracking'!D281&gt;0,1,0)</f>
        <v>0</v>
      </c>
      <c r="E281" s="26" t="n">
        <f aca="false">IF('DXCC QSL Card Tracking'!E281&gt;0,1,0)</f>
        <v>0</v>
      </c>
      <c r="F281" s="26" t="n">
        <f aca="false">IF('DXCC LoTW Tracking by Mode'!B281&gt;0,1,0)</f>
        <v>0</v>
      </c>
      <c r="G281" s="26" t="n">
        <f aca="false">IF('DXCC LoTW Tracking by Mode'!C281&gt;0,1,0)</f>
        <v>0</v>
      </c>
      <c r="H281" s="26" t="n">
        <f aca="false">IF('DXCC LoTW Tracking by Mode'!D281&gt;0,1,0)</f>
        <v>0</v>
      </c>
      <c r="I281" s="26" t="n">
        <f aca="false">IF('DXCC LoTW Tracking by Mode'!E281&gt;0,1,0)</f>
        <v>0</v>
      </c>
      <c r="J281" s="26" t="n">
        <f aca="false">D281+E281</f>
        <v>0</v>
      </c>
      <c r="K281" s="26" t="n">
        <f aca="false">(F281+G281+H281+I281)</f>
        <v>0</v>
      </c>
      <c r="L281" s="14"/>
      <c r="M281" s="21"/>
    </row>
    <row r="282" customFormat="false" ht="12.8" hidden="false" customHeight="false" outlineLevel="0" collapsed="false">
      <c r="A282" s="7" t="s">
        <v>765</v>
      </c>
      <c r="B282" s="17" t="s">
        <v>2433</v>
      </c>
      <c r="C282" s="17" t="str">
        <f aca="false">IF(AND(E282=1,K282=0),"Field check card!",IF(AND(E282=0,K282=0),"",IF(AND(E282=1,K282&gt;0),"",IF(AND(E282=0,K282&gt;0),""))))</f>
        <v/>
      </c>
      <c r="D282" s="26" t="n">
        <f aca="false">IF('DXCC QSL Card Tracking'!D282&gt;0,1,0)</f>
        <v>0</v>
      </c>
      <c r="E282" s="26" t="n">
        <f aca="false">IF('DXCC QSL Card Tracking'!E282&gt;0,1,0)</f>
        <v>0</v>
      </c>
      <c r="F282" s="26" t="n">
        <f aca="false">IF('DXCC LoTW Tracking by Mode'!B282&gt;0,1,0)</f>
        <v>0</v>
      </c>
      <c r="G282" s="26" t="n">
        <f aca="false">IF('DXCC LoTW Tracking by Mode'!C282&gt;0,1,0)</f>
        <v>0</v>
      </c>
      <c r="H282" s="26" t="n">
        <f aca="false">IF('DXCC LoTW Tracking by Mode'!D282&gt;0,1,0)</f>
        <v>0</v>
      </c>
      <c r="I282" s="26" t="n">
        <f aca="false">IF('DXCC LoTW Tracking by Mode'!E282&gt;0,1,0)</f>
        <v>0</v>
      </c>
      <c r="J282" s="26" t="n">
        <f aca="false">D282+E282</f>
        <v>0</v>
      </c>
      <c r="K282" s="26" t="n">
        <f aca="false">(F282+G282+H282+I282)</f>
        <v>0</v>
      </c>
      <c r="L282" s="14"/>
      <c r="M282" s="21"/>
    </row>
    <row r="283" customFormat="false" ht="12.8" hidden="false" customHeight="false" outlineLevel="0" collapsed="false">
      <c r="A283" s="7" t="s">
        <v>767</v>
      </c>
      <c r="B283" s="17" t="str">
        <f aca="false">IF(J283+K283=0,"No card or LoTW",IF(J283=0,"Need card******",IF(K283=0,"******Need LoTW","")))</f>
        <v/>
      </c>
      <c r="C283" s="17" t="str">
        <f aca="false">IF(AND(E283=1,K283=0),"Field check card!",IF(AND(E283=0,K283=0),"",IF(AND(E283=1,K283&gt;0),"",IF(AND(E283=0,K283&gt;0),""))))</f>
        <v/>
      </c>
      <c r="D283" s="26" t="n">
        <f aca="false">IF('DXCC QSL Card Tracking'!D283&gt;0,1,0)</f>
        <v>1</v>
      </c>
      <c r="E283" s="26" t="n">
        <f aca="false">IF('DXCC QSL Card Tracking'!E283&gt;0,1,0)</f>
        <v>0</v>
      </c>
      <c r="F283" s="26" t="n">
        <f aca="false">IF('DXCC LoTW Tracking by Mode'!B283&gt;0,1,0)</f>
        <v>1</v>
      </c>
      <c r="G283" s="26" t="n">
        <f aca="false">IF('DXCC LoTW Tracking by Mode'!C283&gt;0,1,0)</f>
        <v>1</v>
      </c>
      <c r="H283" s="26" t="n">
        <f aca="false">IF('DXCC LoTW Tracking by Mode'!D283&gt;0,1,0)</f>
        <v>1</v>
      </c>
      <c r="I283" s="26" t="n">
        <f aca="false">IF('DXCC LoTW Tracking by Mode'!E283&gt;0,1,0)</f>
        <v>1</v>
      </c>
      <c r="J283" s="26" t="n">
        <f aca="false">D283+E283</f>
        <v>1</v>
      </c>
      <c r="K283" s="26" t="n">
        <f aca="false">(F283+G283+H283+I283)</f>
        <v>4</v>
      </c>
      <c r="L283" s="14"/>
      <c r="M283" s="21"/>
    </row>
    <row r="284" customFormat="false" ht="12.8" hidden="false" customHeight="false" outlineLevel="0" collapsed="false">
      <c r="A284" s="7" t="s">
        <v>769</v>
      </c>
      <c r="B284" s="17" t="str">
        <f aca="false">IF(J284+K284=0,"No card or LoTW",IF(J284=0,"Need card******",IF(K284=0,"******Need LoTW","")))</f>
        <v>No card or LoTW</v>
      </c>
      <c r="C284" s="17" t="str">
        <f aca="false">IF(AND(E284=1,K284=0),"Field check card!",IF(AND(E284=0,K284=0),"",IF(AND(E284=1,K284&gt;0),"",IF(AND(E284=0,K284&gt;0),""))))</f>
        <v/>
      </c>
      <c r="D284" s="26" t="n">
        <f aca="false">IF('DXCC QSL Card Tracking'!D284&gt;0,1,0)</f>
        <v>0</v>
      </c>
      <c r="E284" s="26" t="n">
        <f aca="false">IF('DXCC QSL Card Tracking'!E284&gt;0,1,0)</f>
        <v>0</v>
      </c>
      <c r="F284" s="26" t="n">
        <f aca="false">IF('DXCC LoTW Tracking by Mode'!B284&gt;0,1,0)</f>
        <v>0</v>
      </c>
      <c r="G284" s="26" t="n">
        <f aca="false">IF('DXCC LoTW Tracking by Mode'!C284&gt;0,1,0)</f>
        <v>0</v>
      </c>
      <c r="H284" s="26" t="n">
        <f aca="false">IF('DXCC LoTW Tracking by Mode'!D284&gt;0,1,0)</f>
        <v>0</v>
      </c>
      <c r="I284" s="26" t="n">
        <f aca="false">IF('DXCC LoTW Tracking by Mode'!E284&gt;0,1,0)</f>
        <v>0</v>
      </c>
      <c r="J284" s="26" t="n">
        <f aca="false">D284+E284</f>
        <v>0</v>
      </c>
      <c r="K284" s="26" t="n">
        <f aca="false">(F284+G284+H284+I284)</f>
        <v>0</v>
      </c>
      <c r="L284" s="14"/>
      <c r="M284" s="21"/>
    </row>
    <row r="285" customFormat="false" ht="12.8" hidden="false" customHeight="false" outlineLevel="0" collapsed="false">
      <c r="A285" s="7" t="s">
        <v>771</v>
      </c>
      <c r="B285" s="17" t="str">
        <f aca="false">IF(J285+K285=0,"No card or LoTW",IF(J285=0,"Need card******",IF(K285=0,"******Need LoTW","")))</f>
        <v/>
      </c>
      <c r="C285" s="17" t="str">
        <f aca="false">IF(AND(E285=1,K285=0),"Field check card!",IF(AND(E285=0,K285=0),"",IF(AND(E285=1,K285&gt;0),"",IF(AND(E285=0,K285&gt;0),""))))</f>
        <v/>
      </c>
      <c r="D285" s="26" t="n">
        <f aca="false">IF('DXCC QSL Card Tracking'!D285&gt;0,1,0)</f>
        <v>1</v>
      </c>
      <c r="E285" s="26" t="n">
        <f aca="false">IF('DXCC QSL Card Tracking'!E285&gt;0,1,0)</f>
        <v>0</v>
      </c>
      <c r="F285" s="26" t="n">
        <f aca="false">IF('DXCC LoTW Tracking by Mode'!B285&gt;0,1,0)</f>
        <v>1</v>
      </c>
      <c r="G285" s="26" t="n">
        <f aca="false">IF('DXCC LoTW Tracking by Mode'!C285&gt;0,1,0)</f>
        <v>1</v>
      </c>
      <c r="H285" s="26" t="n">
        <f aca="false">IF('DXCC LoTW Tracking by Mode'!D285&gt;0,1,0)</f>
        <v>1</v>
      </c>
      <c r="I285" s="26" t="n">
        <f aca="false">IF('DXCC LoTW Tracking by Mode'!E285&gt;0,1,0)</f>
        <v>1</v>
      </c>
      <c r="J285" s="26" t="n">
        <f aca="false">D285+E285</f>
        <v>1</v>
      </c>
      <c r="K285" s="26" t="n">
        <f aca="false">(F285+G285+H285+I285)</f>
        <v>4</v>
      </c>
      <c r="L285" s="14"/>
      <c r="M285" s="21"/>
    </row>
    <row r="286" customFormat="false" ht="12.8" hidden="false" customHeight="false" outlineLevel="0" collapsed="false">
      <c r="A286" s="7" t="s">
        <v>773</v>
      </c>
      <c r="B286" s="17" t="str">
        <f aca="false">IF(J286+K286=0,"No card or LoTW",IF(J286=0,"Need card******",IF(K286=0,"******Need LoTW","")))</f>
        <v/>
      </c>
      <c r="C286" s="17" t="str">
        <f aca="false">IF(AND(E286=1,K286=0),"Field check card!",IF(AND(E286=0,K286=0),"",IF(AND(E286=1,K286&gt;0),"",IF(AND(E286=0,K286&gt;0),""))))</f>
        <v/>
      </c>
      <c r="D286" s="26" t="n">
        <f aca="false">IF('DXCC QSL Card Tracking'!D286&gt;0,1,0)</f>
        <v>0</v>
      </c>
      <c r="E286" s="26" t="n">
        <f aca="false">IF('DXCC QSL Card Tracking'!E286&gt;0,1,0)</f>
        <v>1</v>
      </c>
      <c r="F286" s="26" t="n">
        <f aca="false">IF('DXCC LoTW Tracking by Mode'!B286&gt;0,1,0)</f>
        <v>1</v>
      </c>
      <c r="G286" s="26" t="n">
        <f aca="false">IF('DXCC LoTW Tracking by Mode'!C286&gt;0,1,0)</f>
        <v>1</v>
      </c>
      <c r="H286" s="26" t="n">
        <f aca="false">IF('DXCC LoTW Tracking by Mode'!D286&gt;0,1,0)</f>
        <v>1</v>
      </c>
      <c r="I286" s="26" t="n">
        <f aca="false">IF('DXCC LoTW Tracking by Mode'!E286&gt;0,1,0)</f>
        <v>1</v>
      </c>
      <c r="J286" s="26" t="n">
        <f aca="false">D286+E286</f>
        <v>1</v>
      </c>
      <c r="K286" s="26" t="n">
        <f aca="false">(F286+G286+H286+I286)</f>
        <v>4</v>
      </c>
      <c r="L286" s="14"/>
      <c r="M286" s="21"/>
    </row>
    <row r="287" customFormat="false" ht="12.8" hidden="false" customHeight="false" outlineLevel="0" collapsed="false">
      <c r="A287" s="7" t="s">
        <v>776</v>
      </c>
      <c r="B287" s="17" t="str">
        <f aca="false">IF(J287+K287=0,"No card or LoTW",IF(J287=0,"Need card******",IF(K287=0,"******Need LoTW","")))</f>
        <v/>
      </c>
      <c r="C287" s="17" t="str">
        <f aca="false">IF(AND(E287=1,K287=0),"Field check card!",IF(AND(E287=0,K287=0),"",IF(AND(E287=1,K287&gt;0),"",IF(AND(E287=0,K287&gt;0),""))))</f>
        <v/>
      </c>
      <c r="D287" s="26" t="n">
        <f aca="false">IF('DXCC QSL Card Tracking'!D287&gt;0,1,0)</f>
        <v>1</v>
      </c>
      <c r="E287" s="26" t="n">
        <f aca="false">IF('DXCC QSL Card Tracking'!E287&gt;0,1,0)</f>
        <v>0</v>
      </c>
      <c r="F287" s="26" t="n">
        <f aca="false">IF('DXCC LoTW Tracking by Mode'!B287&gt;0,1,0)</f>
        <v>1</v>
      </c>
      <c r="G287" s="26" t="n">
        <f aca="false">IF('DXCC LoTW Tracking by Mode'!C287&gt;0,1,0)</f>
        <v>1</v>
      </c>
      <c r="H287" s="26" t="n">
        <f aca="false">IF('DXCC LoTW Tracking by Mode'!D287&gt;0,1,0)</f>
        <v>1</v>
      </c>
      <c r="I287" s="26" t="n">
        <f aca="false">IF('DXCC LoTW Tracking by Mode'!E287&gt;0,1,0)</f>
        <v>1</v>
      </c>
      <c r="J287" s="26" t="n">
        <f aca="false">D287+E287</f>
        <v>1</v>
      </c>
      <c r="K287" s="26" t="n">
        <f aca="false">(F287+G287+H287+I287)</f>
        <v>4</v>
      </c>
      <c r="L287" s="14"/>
      <c r="M287" s="21"/>
    </row>
    <row r="288" customFormat="false" ht="12.8" hidden="false" customHeight="false" outlineLevel="0" collapsed="false">
      <c r="A288" s="7" t="s">
        <v>779</v>
      </c>
      <c r="B288" s="17" t="str">
        <f aca="false">IF(J288+K288=0,"No card or LoTW",IF(J288=0,"Need card******",IF(K288=0,"******Need LoTW","")))</f>
        <v/>
      </c>
      <c r="C288" s="17" t="str">
        <f aca="false">IF(AND(E288=1,K288=0),"Field check card!",IF(AND(E288=0,K288=0),"",IF(AND(E288=1,K288&gt;0),"",IF(AND(E288=0,K288&gt;0),""))))</f>
        <v/>
      </c>
      <c r="D288" s="26" t="n">
        <f aca="false">IF('DXCC QSL Card Tracking'!D288&gt;0,1,0)</f>
        <v>1</v>
      </c>
      <c r="E288" s="26" t="n">
        <f aca="false">IF('DXCC QSL Card Tracking'!E288&gt;0,1,0)</f>
        <v>0</v>
      </c>
      <c r="F288" s="26" t="n">
        <f aca="false">IF('DXCC LoTW Tracking by Mode'!B288&gt;0,1,0)</f>
        <v>1</v>
      </c>
      <c r="G288" s="26" t="n">
        <f aca="false">IF('DXCC LoTW Tracking by Mode'!C288&gt;0,1,0)</f>
        <v>1</v>
      </c>
      <c r="H288" s="26" t="n">
        <f aca="false">IF('DXCC LoTW Tracking by Mode'!D288&gt;0,1,0)</f>
        <v>1</v>
      </c>
      <c r="I288" s="26" t="n">
        <f aca="false">IF('DXCC LoTW Tracking by Mode'!E288&gt;0,1,0)</f>
        <v>1</v>
      </c>
      <c r="J288" s="26" t="n">
        <f aca="false">D288+E288</f>
        <v>1</v>
      </c>
      <c r="K288" s="26" t="n">
        <f aca="false">(F288+G288+H288+I288)</f>
        <v>4</v>
      </c>
      <c r="L288" s="14"/>
      <c r="M288" s="21"/>
    </row>
    <row r="289" customFormat="false" ht="12.8" hidden="false" customHeight="false" outlineLevel="0" collapsed="false">
      <c r="A289" s="7" t="s">
        <v>781</v>
      </c>
      <c r="B289" s="17" t="s">
        <v>2433</v>
      </c>
      <c r="C289" s="17" t="str">
        <f aca="false">IF(AND(E289=1,K289=0),"Field check card!",IF(AND(E289=0,K289=0),"",IF(AND(E289=1,K289&gt;0),"",IF(AND(E289=0,K289&gt;0),""))))</f>
        <v/>
      </c>
      <c r="D289" s="26" t="n">
        <f aca="false">IF('DXCC QSL Card Tracking'!D289&gt;0,1,0)</f>
        <v>0</v>
      </c>
      <c r="E289" s="26" t="n">
        <f aca="false">IF('DXCC QSL Card Tracking'!E289&gt;0,1,0)</f>
        <v>0</v>
      </c>
      <c r="F289" s="26" t="n">
        <f aca="false">IF('DXCC LoTW Tracking by Mode'!B289&gt;0,1,0)</f>
        <v>0</v>
      </c>
      <c r="G289" s="26" t="n">
        <f aca="false">IF('DXCC LoTW Tracking by Mode'!C289&gt;0,1,0)</f>
        <v>0</v>
      </c>
      <c r="H289" s="26" t="n">
        <f aca="false">IF('DXCC LoTW Tracking by Mode'!D289&gt;0,1,0)</f>
        <v>0</v>
      </c>
      <c r="I289" s="26" t="n">
        <f aca="false">IF('DXCC LoTW Tracking by Mode'!E289&gt;0,1,0)</f>
        <v>0</v>
      </c>
      <c r="J289" s="26" t="n">
        <f aca="false">D289+E289</f>
        <v>0</v>
      </c>
      <c r="K289" s="26" t="n">
        <f aca="false">(F289+G289+H289+I289)</f>
        <v>0</v>
      </c>
      <c r="L289" s="14"/>
      <c r="M289" s="21"/>
    </row>
    <row r="290" customFormat="false" ht="12.8" hidden="false" customHeight="false" outlineLevel="0" collapsed="false">
      <c r="A290" s="7" t="s">
        <v>783</v>
      </c>
      <c r="B290" s="17" t="str">
        <f aca="false">IF(J290+K290=0,"No card or LoTW",IF(J290=0,"Need card******",IF(K290=0,"******Need LoTW","")))</f>
        <v>No card or LoTW</v>
      </c>
      <c r="C290" s="17" t="str">
        <f aca="false">IF(AND(E290=1,K290=0),"Field check card!",IF(AND(E290=0,K290=0),"",IF(AND(E290=1,K290&gt;0),"",IF(AND(E290=0,K290&gt;0),""))))</f>
        <v/>
      </c>
      <c r="D290" s="26" t="n">
        <f aca="false">IF('DXCC QSL Card Tracking'!D290&gt;0,1,0)</f>
        <v>0</v>
      </c>
      <c r="E290" s="26" t="n">
        <f aca="false">IF('DXCC QSL Card Tracking'!E290&gt;0,1,0)</f>
        <v>0</v>
      </c>
      <c r="F290" s="26" t="n">
        <f aca="false">IF('DXCC LoTW Tracking by Mode'!B290&gt;0,1,0)</f>
        <v>0</v>
      </c>
      <c r="G290" s="26" t="n">
        <f aca="false">IF('DXCC LoTW Tracking by Mode'!C290&gt;0,1,0)</f>
        <v>0</v>
      </c>
      <c r="H290" s="26" t="n">
        <f aca="false">IF('DXCC LoTW Tracking by Mode'!D290&gt;0,1,0)</f>
        <v>0</v>
      </c>
      <c r="I290" s="26" t="n">
        <f aca="false">IF('DXCC LoTW Tracking by Mode'!E290&gt;0,1,0)</f>
        <v>0</v>
      </c>
      <c r="J290" s="26" t="n">
        <f aca="false">D290+E290</f>
        <v>0</v>
      </c>
      <c r="K290" s="26" t="n">
        <f aca="false">(F290+G290+H290+I290)</f>
        <v>0</v>
      </c>
      <c r="L290" s="14"/>
      <c r="M290" s="21"/>
    </row>
    <row r="291" customFormat="false" ht="12.8" hidden="false" customHeight="false" outlineLevel="0" collapsed="false">
      <c r="A291" s="7" t="s">
        <v>785</v>
      </c>
      <c r="B291" s="17" t="str">
        <f aca="false">IF(J291+K291=0,"No card or LoTW",IF(J291=0,"Need card******",IF(K291=0,"******Need LoTW","")))</f>
        <v/>
      </c>
      <c r="C291" s="17" t="str">
        <f aca="false">IF(AND(E291=1,K291=0),"Field check card!",IF(AND(E291=0,K291=0),"",IF(AND(E291=1,K291&gt;0),"",IF(AND(E291=0,K291&gt;0),""))))</f>
        <v/>
      </c>
      <c r="D291" s="26" t="n">
        <f aca="false">IF('DXCC QSL Card Tracking'!D291&gt;0,1,0)</f>
        <v>0</v>
      </c>
      <c r="E291" s="26" t="n">
        <f aca="false">IF('DXCC QSL Card Tracking'!E291&gt;0,1,0)</f>
        <v>1</v>
      </c>
      <c r="F291" s="26" t="n">
        <f aca="false">IF('DXCC LoTW Tracking by Mode'!B291&gt;0,1,0)</f>
        <v>1</v>
      </c>
      <c r="G291" s="26" t="n">
        <f aca="false">IF('DXCC LoTW Tracking by Mode'!C291&gt;0,1,0)</f>
        <v>0</v>
      </c>
      <c r="H291" s="26" t="n">
        <f aca="false">IF('DXCC LoTW Tracking by Mode'!D291&gt;0,1,0)</f>
        <v>1</v>
      </c>
      <c r="I291" s="26" t="n">
        <f aca="false">IF('DXCC LoTW Tracking by Mode'!E291&gt;0,1,0)</f>
        <v>0</v>
      </c>
      <c r="J291" s="26" t="n">
        <f aca="false">D291+E291</f>
        <v>1</v>
      </c>
      <c r="K291" s="26" t="n">
        <f aca="false">(F291+G291+H291+I291)</f>
        <v>2</v>
      </c>
      <c r="L291" s="14"/>
      <c r="M291" s="21"/>
    </row>
    <row r="292" customFormat="false" ht="12.8" hidden="false" customHeight="false" outlineLevel="0" collapsed="false">
      <c r="A292" s="7" t="s">
        <v>788</v>
      </c>
      <c r="B292" s="17" t="str">
        <f aca="false">IF(J292+K292=0,"No card or LoTW",IF(J292=0,"Need card******",IF(K292=0,"******Need LoTW","")))</f>
        <v/>
      </c>
      <c r="C292" s="17" t="str">
        <f aca="false">IF(AND(E292=1,K292=0),"Field check card!",IF(AND(E292=0,K292=0),"",IF(AND(E292=1,K292&gt;0),"",IF(AND(E292=0,K292&gt;0),""))))</f>
        <v/>
      </c>
      <c r="D292" s="26" t="n">
        <f aca="false">IF('DXCC QSL Card Tracking'!D292&gt;0,1,0)</f>
        <v>1</v>
      </c>
      <c r="E292" s="26" t="n">
        <f aca="false">IF('DXCC QSL Card Tracking'!E292&gt;0,1,0)</f>
        <v>0</v>
      </c>
      <c r="F292" s="26" t="n">
        <f aca="false">IF('DXCC LoTW Tracking by Mode'!B292&gt;0,1,0)</f>
        <v>1</v>
      </c>
      <c r="G292" s="26" t="n">
        <f aca="false">IF('DXCC LoTW Tracking by Mode'!C292&gt;0,1,0)</f>
        <v>1</v>
      </c>
      <c r="H292" s="26" t="n">
        <f aca="false">IF('DXCC LoTW Tracking by Mode'!D292&gt;0,1,0)</f>
        <v>1</v>
      </c>
      <c r="I292" s="26" t="n">
        <f aca="false">IF('DXCC LoTW Tracking by Mode'!E292&gt;0,1,0)</f>
        <v>1</v>
      </c>
      <c r="J292" s="26" t="n">
        <f aca="false">D292+E292</f>
        <v>1</v>
      </c>
      <c r="K292" s="26" t="n">
        <f aca="false">(F292+G292+H292+I292)</f>
        <v>4</v>
      </c>
      <c r="L292" s="14"/>
      <c r="M292" s="21"/>
    </row>
    <row r="293" customFormat="false" ht="12.8" hidden="false" customHeight="false" outlineLevel="0" collapsed="false">
      <c r="A293" s="7" t="s">
        <v>791</v>
      </c>
      <c r="B293" s="17" t="str">
        <f aca="false">IF(J293+K293=0,"No card or LoTW",IF(J293=0,"Need card******",IF(K293=0,"******Need LoTW","")))</f>
        <v/>
      </c>
      <c r="C293" s="17" t="str">
        <f aca="false">IF(AND(E293=1,K293=0),"Field check card!",IF(AND(E293=0,K293=0),"",IF(AND(E293=1,K293&gt;0),"",IF(AND(E293=0,K293&gt;0),""))))</f>
        <v/>
      </c>
      <c r="D293" s="26" t="n">
        <f aca="false">IF('DXCC QSL Card Tracking'!D293&gt;0,1,0)</f>
        <v>0</v>
      </c>
      <c r="E293" s="26" t="n">
        <f aca="false">IF('DXCC QSL Card Tracking'!E293&gt;0,1,0)</f>
        <v>1</v>
      </c>
      <c r="F293" s="26" t="n">
        <f aca="false">IF('DXCC LoTW Tracking by Mode'!B293&gt;0,1,0)</f>
        <v>1</v>
      </c>
      <c r="G293" s="26" t="n">
        <f aca="false">IF('DXCC LoTW Tracking by Mode'!C293&gt;0,1,0)</f>
        <v>0</v>
      </c>
      <c r="H293" s="26" t="n">
        <f aca="false">IF('DXCC LoTW Tracking by Mode'!D293&gt;0,1,0)</f>
        <v>1</v>
      </c>
      <c r="I293" s="26" t="n">
        <f aca="false">IF('DXCC LoTW Tracking by Mode'!E293&gt;0,1,0)</f>
        <v>1</v>
      </c>
      <c r="J293" s="26" t="n">
        <f aca="false">D293+E293</f>
        <v>1</v>
      </c>
      <c r="K293" s="26" t="n">
        <f aca="false">(F293+G293+H293+I293)</f>
        <v>3</v>
      </c>
      <c r="L293" s="14"/>
      <c r="M293" s="21"/>
    </row>
    <row r="294" customFormat="false" ht="12.8" hidden="false" customHeight="false" outlineLevel="0" collapsed="false">
      <c r="A294" s="7" t="s">
        <v>794</v>
      </c>
      <c r="B294" s="17" t="str">
        <f aca="false">IF(J294+K294=0,"No card or LoTW",IF(J294=0,"Need card******",IF(K294=0,"******Need LoTW","")))</f>
        <v/>
      </c>
      <c r="C294" s="17" t="str">
        <f aca="false">IF(AND(E294=1,K294=0),"Field check card!",IF(AND(E294=0,K294=0),"",IF(AND(E294=1,K294&gt;0),"",IF(AND(E294=0,K294&gt;0),""))))</f>
        <v/>
      </c>
      <c r="D294" s="26" t="n">
        <f aca="false">IF('DXCC QSL Card Tracking'!D294&gt;0,1,0)</f>
        <v>1</v>
      </c>
      <c r="E294" s="26" t="n">
        <f aca="false">IF('DXCC QSL Card Tracking'!E294&gt;0,1,0)</f>
        <v>0</v>
      </c>
      <c r="F294" s="26" t="n">
        <f aca="false">IF('DXCC LoTW Tracking by Mode'!B294&gt;0,1,0)</f>
        <v>1</v>
      </c>
      <c r="G294" s="26" t="n">
        <f aca="false">IF('DXCC LoTW Tracking by Mode'!C294&gt;0,1,0)</f>
        <v>1</v>
      </c>
      <c r="H294" s="26" t="n">
        <f aca="false">IF('DXCC LoTW Tracking by Mode'!D294&gt;0,1,0)</f>
        <v>0</v>
      </c>
      <c r="I294" s="26" t="n">
        <f aca="false">IF('DXCC LoTW Tracking by Mode'!E294&gt;0,1,0)</f>
        <v>1</v>
      </c>
      <c r="J294" s="26" t="n">
        <f aca="false">D294+E294</f>
        <v>1</v>
      </c>
      <c r="K294" s="26" t="n">
        <f aca="false">(F294+G294+H294+I294)</f>
        <v>3</v>
      </c>
      <c r="L294" s="14"/>
      <c r="M294" s="21"/>
    </row>
    <row r="295" customFormat="false" ht="12.8" hidden="false" customHeight="false" outlineLevel="0" collapsed="false">
      <c r="A295" s="7" t="s">
        <v>797</v>
      </c>
      <c r="B295" s="17" t="str">
        <f aca="false">IF(J295+K295=0,"No card or LoTW",IF(J295=0,"Need card******",IF(K295=0,"******Need LoTW","")))</f>
        <v/>
      </c>
      <c r="C295" s="17" t="str">
        <f aca="false">IF(AND(E295=1,K295=0),"Field check card!",IF(AND(E295=0,K295=0),"",IF(AND(E295=1,K295&gt;0),"",IF(AND(E295=0,K295&gt;0),""))))</f>
        <v/>
      </c>
      <c r="D295" s="26" t="n">
        <f aca="false">IF('DXCC QSL Card Tracking'!D295&gt;0,1,0)</f>
        <v>0</v>
      </c>
      <c r="E295" s="26" t="n">
        <f aca="false">IF('DXCC QSL Card Tracking'!E295&gt;0,1,0)</f>
        <v>1</v>
      </c>
      <c r="F295" s="26" t="n">
        <f aca="false">IF('DXCC LoTW Tracking by Mode'!B295&gt;0,1,0)</f>
        <v>1</v>
      </c>
      <c r="G295" s="26" t="n">
        <f aca="false">IF('DXCC LoTW Tracking by Mode'!C295&gt;0,1,0)</f>
        <v>1</v>
      </c>
      <c r="H295" s="26" t="n">
        <f aca="false">IF('DXCC LoTW Tracking by Mode'!D295&gt;0,1,0)</f>
        <v>1</v>
      </c>
      <c r="I295" s="26" t="n">
        <f aca="false">IF('DXCC LoTW Tracking by Mode'!E295&gt;0,1,0)</f>
        <v>0</v>
      </c>
      <c r="J295" s="26" t="n">
        <f aca="false">D295+E295</f>
        <v>1</v>
      </c>
      <c r="K295" s="26" t="n">
        <f aca="false">(F295+G295+H295+I295)</f>
        <v>3</v>
      </c>
      <c r="L295" s="14"/>
      <c r="M295" s="21"/>
    </row>
    <row r="296" customFormat="false" ht="12.8" hidden="false" customHeight="false" outlineLevel="0" collapsed="false">
      <c r="A296" s="7" t="s">
        <v>800</v>
      </c>
      <c r="B296" s="17" t="str">
        <f aca="false">IF(J296+K296=0,"No card or LoTW",IF(J296=0,"Need card******",IF(K296=0,"******Need LoTW","")))</f>
        <v/>
      </c>
      <c r="C296" s="17" t="str">
        <f aca="false">IF(AND(E296=1,K296=0),"Field check card!",IF(AND(E296=0,K296=0),"",IF(AND(E296=1,K296&gt;0),"",IF(AND(E296=0,K296&gt;0),""))))</f>
        <v/>
      </c>
      <c r="D296" s="26" t="n">
        <f aca="false">IF('DXCC QSL Card Tracking'!D296&gt;0,1,0)</f>
        <v>1</v>
      </c>
      <c r="E296" s="26" t="n">
        <f aca="false">IF('DXCC QSL Card Tracking'!E296&gt;0,1,0)</f>
        <v>0</v>
      </c>
      <c r="F296" s="26" t="n">
        <f aca="false">IF('DXCC LoTW Tracking by Mode'!B296&gt;0,1,0)</f>
        <v>1</v>
      </c>
      <c r="G296" s="26" t="n">
        <f aca="false">IF('DXCC LoTW Tracking by Mode'!C296&gt;0,1,0)</f>
        <v>1</v>
      </c>
      <c r="H296" s="26" t="n">
        <f aca="false">IF('DXCC LoTW Tracking by Mode'!D296&gt;0,1,0)</f>
        <v>1</v>
      </c>
      <c r="I296" s="26" t="n">
        <f aca="false">IF('DXCC LoTW Tracking by Mode'!E296&gt;0,1,0)</f>
        <v>1</v>
      </c>
      <c r="J296" s="26" t="n">
        <f aca="false">D296+E296</f>
        <v>1</v>
      </c>
      <c r="K296" s="26" t="n">
        <f aca="false">(F296+G296+H296+I296)</f>
        <v>4</v>
      </c>
      <c r="L296" s="14"/>
      <c r="M296" s="21"/>
    </row>
    <row r="297" customFormat="false" ht="12.8" hidden="false" customHeight="false" outlineLevel="0" collapsed="false">
      <c r="A297" s="7" t="s">
        <v>803</v>
      </c>
      <c r="B297" s="17" t="str">
        <f aca="false">IF(J297+K297=0,"No card or LoTW",IF(J297=0,"Need card******",IF(K297=0,"******Need LoTW","")))</f>
        <v/>
      </c>
      <c r="C297" s="17" t="str">
        <f aca="false">IF(AND(E297=1,K297=0),"Field check card!",IF(AND(E297=0,K297=0),"",IF(AND(E297=1,K297&gt;0),"",IF(AND(E297=0,K297&gt;0),""))))</f>
        <v/>
      </c>
      <c r="D297" s="26" t="n">
        <f aca="false">IF('DXCC QSL Card Tracking'!D297&gt;0,1,0)</f>
        <v>0</v>
      </c>
      <c r="E297" s="26" t="n">
        <f aca="false">IF('DXCC QSL Card Tracking'!E297&gt;0,1,0)</f>
        <v>1</v>
      </c>
      <c r="F297" s="26" t="n">
        <f aca="false">IF('DXCC LoTW Tracking by Mode'!B297&gt;0,1,0)</f>
        <v>1</v>
      </c>
      <c r="G297" s="26" t="n">
        <f aca="false">IF('DXCC LoTW Tracking by Mode'!C297&gt;0,1,0)</f>
        <v>1</v>
      </c>
      <c r="H297" s="26" t="n">
        <f aca="false">IF('DXCC LoTW Tracking by Mode'!D297&gt;0,1,0)</f>
        <v>1</v>
      </c>
      <c r="I297" s="26" t="n">
        <f aca="false">IF('DXCC LoTW Tracking by Mode'!E297&gt;0,1,0)</f>
        <v>0</v>
      </c>
      <c r="J297" s="26" t="n">
        <f aca="false">D297+E297</f>
        <v>1</v>
      </c>
      <c r="K297" s="26" t="n">
        <f aca="false">(F297+G297+H297+I297)</f>
        <v>3</v>
      </c>
      <c r="L297" s="14"/>
      <c r="M297" s="21"/>
    </row>
    <row r="298" customFormat="false" ht="12.8" hidden="false" customHeight="false" outlineLevel="0" collapsed="false">
      <c r="A298" s="7" t="s">
        <v>806</v>
      </c>
      <c r="B298" s="17" t="str">
        <f aca="false">IF(J298+K298=0,"No card or LoTW",IF(J298=0,"Need card******",IF(K298=0,"******Need LoTW","")))</f>
        <v/>
      </c>
      <c r="C298" s="17" t="str">
        <f aca="false">IF(AND(E298=1,K298=0),"Field check card!",IF(AND(E298=0,K298=0),"",IF(AND(E298=1,K298&gt;0),"",IF(AND(E298=0,K298&gt;0),""))))</f>
        <v/>
      </c>
      <c r="D298" s="26" t="n">
        <f aca="false">IF('DXCC QSL Card Tracking'!D298&gt;0,1,0)</f>
        <v>0</v>
      </c>
      <c r="E298" s="26" t="n">
        <f aca="false">IF('DXCC QSL Card Tracking'!E298&gt;0,1,0)</f>
        <v>1</v>
      </c>
      <c r="F298" s="26" t="n">
        <f aca="false">IF('DXCC LoTW Tracking by Mode'!B298&gt;0,1,0)</f>
        <v>1</v>
      </c>
      <c r="G298" s="26" t="n">
        <f aca="false">IF('DXCC LoTW Tracking by Mode'!C298&gt;0,1,0)</f>
        <v>1</v>
      </c>
      <c r="H298" s="26" t="n">
        <f aca="false">IF('DXCC LoTW Tracking by Mode'!D298&gt;0,1,0)</f>
        <v>1</v>
      </c>
      <c r="I298" s="26" t="n">
        <f aca="false">IF('DXCC LoTW Tracking by Mode'!E298&gt;0,1,0)</f>
        <v>1</v>
      </c>
      <c r="J298" s="26" t="n">
        <f aca="false">D298+E298</f>
        <v>1</v>
      </c>
      <c r="K298" s="26" t="n">
        <f aca="false">(F298+G298+H298+I298)</f>
        <v>4</v>
      </c>
      <c r="L298" s="14"/>
      <c r="M298" s="21"/>
    </row>
    <row r="299" customFormat="false" ht="12.8" hidden="false" customHeight="false" outlineLevel="0" collapsed="false">
      <c r="A299" s="7" t="s">
        <v>809</v>
      </c>
      <c r="B299" s="17" t="str">
        <f aca="false">IF(J299+K299=0,"No card or LoTW",IF(J299=0,"Need card******",IF(K299=0,"******Need LoTW","")))</f>
        <v/>
      </c>
      <c r="C299" s="17" t="str">
        <f aca="false">IF(AND(E299=1,K299=0),"Field check card!",IF(AND(E299=0,K299=0),"",IF(AND(E299=1,K299&gt;0),"",IF(AND(E299=0,K299&gt;0),""))))</f>
        <v/>
      </c>
      <c r="D299" s="26" t="n">
        <f aca="false">IF('DXCC QSL Card Tracking'!D299&gt;0,1,0)</f>
        <v>0</v>
      </c>
      <c r="E299" s="26" t="n">
        <f aca="false">IF('DXCC QSL Card Tracking'!E299&gt;0,1,0)</f>
        <v>1</v>
      </c>
      <c r="F299" s="26" t="n">
        <f aca="false">IF('DXCC LoTW Tracking by Mode'!B299&gt;0,1,0)</f>
        <v>1</v>
      </c>
      <c r="G299" s="26" t="n">
        <f aca="false">IF('DXCC LoTW Tracking by Mode'!C299&gt;0,1,0)</f>
        <v>1</v>
      </c>
      <c r="H299" s="26" t="n">
        <f aca="false">IF('DXCC LoTW Tracking by Mode'!D299&gt;0,1,0)</f>
        <v>1</v>
      </c>
      <c r="I299" s="26" t="n">
        <f aca="false">IF('DXCC LoTW Tracking by Mode'!E299&gt;0,1,0)</f>
        <v>1</v>
      </c>
      <c r="J299" s="26" t="n">
        <f aca="false">D299+E299</f>
        <v>1</v>
      </c>
      <c r="K299" s="26" t="n">
        <f aca="false">(F299+G299+H299+I299)</f>
        <v>4</v>
      </c>
      <c r="L299" s="14"/>
      <c r="M299" s="21"/>
    </row>
    <row r="300" customFormat="false" ht="12.8" hidden="false" customHeight="false" outlineLevel="0" collapsed="false">
      <c r="A300" s="7" t="s">
        <v>812</v>
      </c>
      <c r="B300" s="17" t="str">
        <f aca="false">IF(J300+K300=0,"No card or LoTW",IF(J300=0,"Need card******",IF(K300=0,"******Need LoTW","")))</f>
        <v/>
      </c>
      <c r="C300" s="17" t="str">
        <f aca="false">IF(AND(E300=1,K300=0),"Field check card!",IF(AND(E300=0,K300=0),"",IF(AND(E300=1,K300&gt;0),"",IF(AND(E300=0,K300&gt;0),""))))</f>
        <v/>
      </c>
      <c r="D300" s="26" t="n">
        <f aca="false">IF('DXCC QSL Card Tracking'!D300&gt;0,1,0)</f>
        <v>0</v>
      </c>
      <c r="E300" s="26" t="n">
        <f aca="false">IF('DXCC QSL Card Tracking'!E300&gt;0,1,0)</f>
        <v>1</v>
      </c>
      <c r="F300" s="26" t="n">
        <f aca="false">IF('DXCC LoTW Tracking by Mode'!B300&gt;0,1,0)</f>
        <v>1</v>
      </c>
      <c r="G300" s="26" t="n">
        <f aca="false">IF('DXCC LoTW Tracking by Mode'!C300&gt;0,1,0)</f>
        <v>1</v>
      </c>
      <c r="H300" s="26" t="n">
        <f aca="false">IF('DXCC LoTW Tracking by Mode'!D300&gt;0,1,0)</f>
        <v>1</v>
      </c>
      <c r="I300" s="26" t="n">
        <f aca="false">IF('DXCC LoTW Tracking by Mode'!E300&gt;0,1,0)</f>
        <v>1</v>
      </c>
      <c r="J300" s="26" t="n">
        <f aca="false">D300+E300</f>
        <v>1</v>
      </c>
      <c r="K300" s="26" t="n">
        <f aca="false">(F300+G300+H300+I300)</f>
        <v>4</v>
      </c>
      <c r="L300" s="14"/>
      <c r="M300" s="21"/>
    </row>
    <row r="301" customFormat="false" ht="12.8" hidden="false" customHeight="false" outlineLevel="0" collapsed="false">
      <c r="A301" s="7" t="s">
        <v>815</v>
      </c>
      <c r="B301" s="17" t="str">
        <f aca="false">IF(J301+K301=0,"No card or LoTW",IF(J301=0,"Need card******",IF(K301=0,"******Need LoTW","")))</f>
        <v/>
      </c>
      <c r="C301" s="17" t="str">
        <f aca="false">IF(AND(E301=1,K301=0),"Field check card!",IF(AND(E301=0,K301=0),"",IF(AND(E301=1,K301&gt;0),"",IF(AND(E301=0,K301&gt;0),""))))</f>
        <v/>
      </c>
      <c r="D301" s="26" t="n">
        <f aca="false">IF('DXCC QSL Card Tracking'!D301&gt;0,1,0)</f>
        <v>0</v>
      </c>
      <c r="E301" s="26" t="n">
        <f aca="false">IF('DXCC QSL Card Tracking'!E301&gt;0,1,0)</f>
        <v>1</v>
      </c>
      <c r="F301" s="26" t="n">
        <f aca="false">IF('DXCC LoTW Tracking by Mode'!B301&gt;0,1,0)</f>
        <v>1</v>
      </c>
      <c r="G301" s="26" t="n">
        <f aca="false">IF('DXCC LoTW Tracking by Mode'!C301&gt;0,1,0)</f>
        <v>1</v>
      </c>
      <c r="H301" s="26" t="n">
        <f aca="false">IF('DXCC LoTW Tracking by Mode'!D301&gt;0,1,0)</f>
        <v>1</v>
      </c>
      <c r="I301" s="26" t="n">
        <f aca="false">IF('DXCC LoTW Tracking by Mode'!E301&gt;0,1,0)</f>
        <v>1</v>
      </c>
      <c r="J301" s="26" t="n">
        <f aca="false">D301+E301</f>
        <v>1</v>
      </c>
      <c r="K301" s="26" t="n">
        <f aca="false">(F301+G301+H301+I301)</f>
        <v>4</v>
      </c>
      <c r="L301" s="14"/>
      <c r="M301" s="21"/>
    </row>
    <row r="302" customFormat="false" ht="12.8" hidden="false" customHeight="false" outlineLevel="0" collapsed="false">
      <c r="A302" s="7" t="s">
        <v>818</v>
      </c>
      <c r="B302" s="17" t="str">
        <f aca="false">IF(J302+K302=0,"No card or LoTW",IF(J302=0,"Need card******",IF(K302=0,"******Need LoTW","")))</f>
        <v/>
      </c>
      <c r="C302" s="17" t="str">
        <f aca="false">IF(AND(E302=1,K302=0),"Field check card!",IF(AND(E302=0,K302=0),"",IF(AND(E302=1,K302&gt;0),"",IF(AND(E302=0,K302&gt;0),""))))</f>
        <v/>
      </c>
      <c r="D302" s="26" t="n">
        <f aca="false">IF('DXCC QSL Card Tracking'!D302&gt;0,1,0)</f>
        <v>0</v>
      </c>
      <c r="E302" s="26" t="n">
        <f aca="false">IF('DXCC QSL Card Tracking'!E302&gt;0,1,0)</f>
        <v>1</v>
      </c>
      <c r="F302" s="26" t="n">
        <f aca="false">IF('DXCC LoTW Tracking by Mode'!B302&gt;0,1,0)</f>
        <v>1</v>
      </c>
      <c r="G302" s="26" t="n">
        <f aca="false">IF('DXCC LoTW Tracking by Mode'!C302&gt;0,1,0)</f>
        <v>1</v>
      </c>
      <c r="H302" s="26" t="n">
        <f aca="false">IF('DXCC LoTW Tracking by Mode'!D302&gt;0,1,0)</f>
        <v>1</v>
      </c>
      <c r="I302" s="26" t="n">
        <f aca="false">IF('DXCC LoTW Tracking by Mode'!E302&gt;0,1,0)</f>
        <v>1</v>
      </c>
      <c r="J302" s="26" t="n">
        <f aca="false">D302+E302</f>
        <v>1</v>
      </c>
      <c r="K302" s="26" t="n">
        <f aca="false">(F302+G302+H302+I302)</f>
        <v>4</v>
      </c>
      <c r="L302" s="14"/>
      <c r="M302" s="21"/>
    </row>
    <row r="303" customFormat="false" ht="12.8" hidden="false" customHeight="false" outlineLevel="0" collapsed="false">
      <c r="A303" s="7" t="s">
        <v>820</v>
      </c>
      <c r="B303" s="17" t="str">
        <f aca="false">IF(J303+K303=0,"No card or LoTW",IF(J303=0,"Need card******",IF(K303=0,"******Need LoTW","")))</f>
        <v/>
      </c>
      <c r="C303" s="17" t="str">
        <f aca="false">IF(AND(E303=1,K303=0),"Field check card!",IF(AND(E303=0,K303=0),"",IF(AND(E303=1,K303&gt;0),"",IF(AND(E303=0,K303&gt;0),""))))</f>
        <v/>
      </c>
      <c r="D303" s="26" t="n">
        <f aca="false">IF('DXCC QSL Card Tracking'!D303&gt;0,1,0)</f>
        <v>0</v>
      </c>
      <c r="E303" s="26" t="n">
        <f aca="false">IF('DXCC QSL Card Tracking'!E303&gt;0,1,0)</f>
        <v>1</v>
      </c>
      <c r="F303" s="26" t="n">
        <f aca="false">IF('DXCC LoTW Tracking by Mode'!B303&gt;0,1,0)</f>
        <v>1</v>
      </c>
      <c r="G303" s="26" t="n">
        <f aca="false">IF('DXCC LoTW Tracking by Mode'!C303&gt;0,1,0)</f>
        <v>1</v>
      </c>
      <c r="H303" s="26" t="n">
        <f aca="false">IF('DXCC LoTW Tracking by Mode'!D303&gt;0,1,0)</f>
        <v>0</v>
      </c>
      <c r="I303" s="26" t="n">
        <f aca="false">IF('DXCC LoTW Tracking by Mode'!E303&gt;0,1,0)</f>
        <v>0</v>
      </c>
      <c r="J303" s="26" t="n">
        <f aca="false">D303+E303</f>
        <v>1</v>
      </c>
      <c r="K303" s="26" t="n">
        <f aca="false">(F303+G303+H303+I303)</f>
        <v>2</v>
      </c>
      <c r="L303" s="14"/>
      <c r="M303" s="21"/>
    </row>
    <row r="304" customFormat="false" ht="12.8" hidden="false" customHeight="false" outlineLevel="0" collapsed="false">
      <c r="A304" s="7" t="s">
        <v>822</v>
      </c>
      <c r="B304" s="17" t="s">
        <v>2433</v>
      </c>
      <c r="C304" s="17" t="str">
        <f aca="false">IF(AND(E304=1,K304=0),"Field check card!",IF(AND(E304=0,K304=0),"",IF(AND(E304=1,K304&gt;0),"",IF(AND(E304=0,K304&gt;0),""))))</f>
        <v/>
      </c>
      <c r="D304" s="26" t="n">
        <f aca="false">IF('DXCC QSL Card Tracking'!D304&gt;0,1,0)</f>
        <v>0</v>
      </c>
      <c r="E304" s="26" t="n">
        <f aca="false">IF('DXCC QSL Card Tracking'!E304&gt;0,1,0)</f>
        <v>0</v>
      </c>
      <c r="F304" s="26" t="n">
        <f aca="false">IF('DXCC LoTW Tracking by Mode'!B304&gt;0,1,0)</f>
        <v>0</v>
      </c>
      <c r="G304" s="26" t="n">
        <f aca="false">IF('DXCC LoTW Tracking by Mode'!C304&gt;0,1,0)</f>
        <v>0</v>
      </c>
      <c r="H304" s="26" t="n">
        <f aca="false">IF('DXCC LoTW Tracking by Mode'!D304&gt;0,1,0)</f>
        <v>0</v>
      </c>
      <c r="I304" s="26" t="n">
        <f aca="false">IF('DXCC LoTW Tracking by Mode'!E304&gt;0,1,0)</f>
        <v>0</v>
      </c>
      <c r="J304" s="26" t="n">
        <f aca="false">D304+E304</f>
        <v>0</v>
      </c>
      <c r="K304" s="26" t="n">
        <f aca="false">(F304+G304+H304+I304)</f>
        <v>0</v>
      </c>
      <c r="L304" s="14"/>
      <c r="M304" s="21"/>
    </row>
    <row r="305" customFormat="false" ht="12.8" hidden="false" customHeight="false" outlineLevel="0" collapsed="false">
      <c r="A305" s="7" t="s">
        <v>824</v>
      </c>
      <c r="B305" s="17" t="str">
        <f aca="false">IF(J305+K305=0,"No card or LoTW",IF(J305=0,"Need card******",IF(K305=0,"******Need LoTW","")))</f>
        <v/>
      </c>
      <c r="C305" s="17" t="str">
        <f aca="false">IF(AND(E305=1,K305=0),"Field check card!",IF(AND(E305=0,K305=0),"",IF(AND(E305=1,K305&gt;0),"",IF(AND(E305=0,K305&gt;0),""))))</f>
        <v/>
      </c>
      <c r="D305" s="26" t="n">
        <f aca="false">IF('DXCC QSL Card Tracking'!D305&gt;0,1,0)</f>
        <v>1</v>
      </c>
      <c r="E305" s="26" t="n">
        <f aca="false">IF('DXCC QSL Card Tracking'!E305&gt;0,1,0)</f>
        <v>0</v>
      </c>
      <c r="F305" s="26" t="n">
        <f aca="false">IF('DXCC LoTW Tracking by Mode'!B305&gt;0,1,0)</f>
        <v>1</v>
      </c>
      <c r="G305" s="26" t="n">
        <f aca="false">IF('DXCC LoTW Tracking by Mode'!C305&gt;0,1,0)</f>
        <v>1</v>
      </c>
      <c r="H305" s="26" t="n">
        <f aca="false">IF('DXCC LoTW Tracking by Mode'!D305&gt;0,1,0)</f>
        <v>1</v>
      </c>
      <c r="I305" s="26" t="n">
        <f aca="false">IF('DXCC LoTW Tracking by Mode'!E305&gt;0,1,0)</f>
        <v>1</v>
      </c>
      <c r="J305" s="26" t="n">
        <f aca="false">D305+E305</f>
        <v>1</v>
      </c>
      <c r="K305" s="26" t="n">
        <f aca="false">(F305+G305+H305+I305)</f>
        <v>4</v>
      </c>
      <c r="L305" s="14"/>
      <c r="M305" s="21"/>
    </row>
    <row r="306" customFormat="false" ht="12.8" hidden="false" customHeight="false" outlineLevel="0" collapsed="false">
      <c r="A306" s="7" t="s">
        <v>826</v>
      </c>
      <c r="B306" s="17" t="s">
        <v>2433</v>
      </c>
      <c r="C306" s="17" t="str">
        <f aca="false">IF(AND(E306=1,K306=0),"Field check card!",IF(AND(E306=0,K306=0),"",IF(AND(E306=1,K306&gt;0),"",IF(AND(E306=0,K306&gt;0),""))))</f>
        <v/>
      </c>
      <c r="D306" s="26" t="n">
        <f aca="false">IF('DXCC QSL Card Tracking'!D306&gt;0,1,0)</f>
        <v>0</v>
      </c>
      <c r="E306" s="26" t="n">
        <f aca="false">IF('DXCC QSL Card Tracking'!E306&gt;0,1,0)</f>
        <v>0</v>
      </c>
      <c r="F306" s="26" t="n">
        <f aca="false">IF('DXCC LoTW Tracking by Mode'!B306&gt;0,1,0)</f>
        <v>0</v>
      </c>
      <c r="G306" s="26" t="n">
        <f aca="false">IF('DXCC LoTW Tracking by Mode'!C306&gt;0,1,0)</f>
        <v>0</v>
      </c>
      <c r="H306" s="26" t="n">
        <f aca="false">IF('DXCC LoTW Tracking by Mode'!D306&gt;0,1,0)</f>
        <v>0</v>
      </c>
      <c r="I306" s="26" t="n">
        <f aca="false">IF('DXCC LoTW Tracking by Mode'!E306&gt;0,1,0)</f>
        <v>0</v>
      </c>
      <c r="J306" s="26" t="n">
        <f aca="false">D306+E306</f>
        <v>0</v>
      </c>
      <c r="K306" s="26" t="n">
        <f aca="false">(F306+G306+H306+I306)</f>
        <v>0</v>
      </c>
      <c r="L306" s="14"/>
      <c r="M306" s="21"/>
    </row>
    <row r="307" customFormat="false" ht="12.8" hidden="false" customHeight="false" outlineLevel="0" collapsed="false">
      <c r="A307" s="7" t="s">
        <v>828</v>
      </c>
      <c r="B307" s="17" t="str">
        <f aca="false">IF(J307+K307=0,"No card or LoTW",IF(J307=0,"Need card******",IF(K307=0,"******Need LoTW","")))</f>
        <v/>
      </c>
      <c r="C307" s="17" t="str">
        <f aca="false">IF(AND(E307=1,K307=0),"Field check card!",IF(AND(E307=0,K307=0),"",IF(AND(E307=1,K307&gt;0),"",IF(AND(E307=0,K307&gt;0),""))))</f>
        <v/>
      </c>
      <c r="D307" s="26" t="n">
        <f aca="false">IF('DXCC QSL Card Tracking'!D307&gt;0,1,0)</f>
        <v>0</v>
      </c>
      <c r="E307" s="26" t="n">
        <f aca="false">IF('DXCC QSL Card Tracking'!E307&gt;0,1,0)</f>
        <v>1</v>
      </c>
      <c r="F307" s="26" t="n">
        <f aca="false">IF('DXCC LoTW Tracking by Mode'!B307&gt;0,1,0)</f>
        <v>1</v>
      </c>
      <c r="G307" s="26" t="n">
        <f aca="false">IF('DXCC LoTW Tracking by Mode'!C307&gt;0,1,0)</f>
        <v>1</v>
      </c>
      <c r="H307" s="26" t="n">
        <f aca="false">IF('DXCC LoTW Tracking by Mode'!D307&gt;0,1,0)</f>
        <v>1</v>
      </c>
      <c r="I307" s="26" t="n">
        <f aca="false">IF('DXCC LoTW Tracking by Mode'!E307&gt;0,1,0)</f>
        <v>1</v>
      </c>
      <c r="J307" s="26" t="n">
        <f aca="false">D307+E307</f>
        <v>1</v>
      </c>
      <c r="K307" s="26" t="n">
        <f aca="false">(F307+G307+H307+I307)</f>
        <v>4</v>
      </c>
      <c r="L307" s="14"/>
      <c r="M307" s="21"/>
    </row>
    <row r="308" customFormat="false" ht="12.8" hidden="false" customHeight="false" outlineLevel="0" collapsed="false">
      <c r="A308" s="7" t="s">
        <v>831</v>
      </c>
      <c r="B308" s="17" t="str">
        <f aca="false">IF(J308+K308=0,"No card or LoTW",IF(J308=0,"Need card******",IF(K308=0,"******Need LoTW","")))</f>
        <v/>
      </c>
      <c r="C308" s="17" t="str">
        <f aca="false">IF(AND(E308=1,K308=0),"Field check card!",IF(AND(E308=0,K308=0),"",IF(AND(E308=1,K308&gt;0),"",IF(AND(E308=0,K308&gt;0),""))))</f>
        <v/>
      </c>
      <c r="D308" s="26" t="n">
        <f aca="false">IF('DXCC QSL Card Tracking'!D308&gt;0,1,0)</f>
        <v>1</v>
      </c>
      <c r="E308" s="26" t="n">
        <f aca="false">IF('DXCC QSL Card Tracking'!E308&gt;0,1,0)</f>
        <v>0</v>
      </c>
      <c r="F308" s="26" t="n">
        <f aca="false">IF('DXCC LoTW Tracking by Mode'!B308&gt;0,1,0)</f>
        <v>1</v>
      </c>
      <c r="G308" s="26" t="n">
        <f aca="false">IF('DXCC LoTW Tracking by Mode'!C308&gt;0,1,0)</f>
        <v>1</v>
      </c>
      <c r="H308" s="26" t="n">
        <f aca="false">IF('DXCC LoTW Tracking by Mode'!D308&gt;0,1,0)</f>
        <v>1</v>
      </c>
      <c r="I308" s="26" t="n">
        <f aca="false">IF('DXCC LoTW Tracking by Mode'!E308&gt;0,1,0)</f>
        <v>1</v>
      </c>
      <c r="J308" s="26" t="n">
        <f aca="false">D308+E308</f>
        <v>1</v>
      </c>
      <c r="K308" s="26" t="n">
        <f aca="false">(F308+G308+H308+I308)</f>
        <v>4</v>
      </c>
      <c r="L308" s="14"/>
      <c r="M308" s="21"/>
    </row>
    <row r="309" customFormat="false" ht="12.8" hidden="false" customHeight="false" outlineLevel="0" collapsed="false">
      <c r="A309" s="7" t="s">
        <v>834</v>
      </c>
      <c r="B309" s="17" t="str">
        <f aca="false">IF(J309+K309=0,"No card or LoTW",IF(J309=0,"Need card******",IF(K309=0,"******Need LoTW","")))</f>
        <v/>
      </c>
      <c r="C309" s="17" t="str">
        <f aca="false">IF(AND(E309=1,K309=0),"Field check card!",IF(AND(E309=0,K309=0),"",IF(AND(E309=1,K309&gt;0),"",IF(AND(E309=0,K309&gt;0),""))))</f>
        <v/>
      </c>
      <c r="D309" s="26" t="n">
        <f aca="false">IF('DXCC QSL Card Tracking'!D309&gt;0,1,0)</f>
        <v>0</v>
      </c>
      <c r="E309" s="26" t="n">
        <f aca="false">IF('DXCC QSL Card Tracking'!E309&gt;0,1,0)</f>
        <v>1</v>
      </c>
      <c r="F309" s="26" t="n">
        <f aca="false">IF('DXCC LoTW Tracking by Mode'!B309&gt;0,1,0)</f>
        <v>1</v>
      </c>
      <c r="G309" s="26" t="n">
        <f aca="false">IF('DXCC LoTW Tracking by Mode'!C309&gt;0,1,0)</f>
        <v>1</v>
      </c>
      <c r="H309" s="26" t="n">
        <f aca="false">IF('DXCC LoTW Tracking by Mode'!D309&gt;0,1,0)</f>
        <v>1</v>
      </c>
      <c r="I309" s="26" t="n">
        <f aca="false">IF('DXCC LoTW Tracking by Mode'!E309&gt;0,1,0)</f>
        <v>0</v>
      </c>
      <c r="J309" s="26" t="n">
        <f aca="false">D309+E309</f>
        <v>1</v>
      </c>
      <c r="K309" s="26" t="n">
        <f aca="false">(F309+G309+H309+I309)</f>
        <v>3</v>
      </c>
      <c r="L309" s="14"/>
      <c r="M309" s="21"/>
    </row>
    <row r="310" customFormat="false" ht="12.8" hidden="false" customHeight="false" outlineLevel="0" collapsed="false">
      <c r="A310" s="7" t="s">
        <v>837</v>
      </c>
      <c r="B310" s="17" t="str">
        <f aca="false">IF(J310+K310=0,"No card or LoTW",IF(J310=0,"Need card******",IF(K310=0,"******Need LoTW","")))</f>
        <v/>
      </c>
      <c r="C310" s="17" t="str">
        <f aca="false">IF(AND(E310=1,K310=0),"Field check card!",IF(AND(E310=0,K310=0),"",IF(AND(E310=1,K310&gt;0),"",IF(AND(E310=0,K310&gt;0),""))))</f>
        <v/>
      </c>
      <c r="D310" s="26" t="n">
        <f aca="false">IF('DXCC QSL Card Tracking'!D310&gt;0,1,0)</f>
        <v>1</v>
      </c>
      <c r="E310" s="26" t="n">
        <f aca="false">IF('DXCC QSL Card Tracking'!E310&gt;0,1,0)</f>
        <v>0</v>
      </c>
      <c r="F310" s="26" t="n">
        <f aca="false">IF('DXCC LoTW Tracking by Mode'!B310&gt;0,1,0)</f>
        <v>1</v>
      </c>
      <c r="G310" s="26" t="n">
        <f aca="false">IF('DXCC LoTW Tracking by Mode'!C310&gt;0,1,0)</f>
        <v>1</v>
      </c>
      <c r="H310" s="26" t="n">
        <f aca="false">IF('DXCC LoTW Tracking by Mode'!D310&gt;0,1,0)</f>
        <v>1</v>
      </c>
      <c r="I310" s="26" t="n">
        <f aca="false">IF('DXCC LoTW Tracking by Mode'!E310&gt;0,1,0)</f>
        <v>1</v>
      </c>
      <c r="J310" s="26" t="n">
        <f aca="false">D310+E310</f>
        <v>1</v>
      </c>
      <c r="K310" s="26" t="n">
        <f aca="false">(F310+G310+H310+I310)</f>
        <v>4</v>
      </c>
      <c r="L310" s="14"/>
      <c r="M310" s="21"/>
    </row>
    <row r="311" customFormat="false" ht="12.8" hidden="false" customHeight="false" outlineLevel="0" collapsed="false">
      <c r="A311" s="7" t="s">
        <v>840</v>
      </c>
      <c r="B311" s="17" t="str">
        <f aca="false">IF(J311+K311=0,"No card or LoTW",IF(J311=0,"Need card******",IF(K311=0,"******Need LoTW","")))</f>
        <v/>
      </c>
      <c r="C311" s="17" t="str">
        <f aca="false">IF(AND(E311=1,K311=0),"Field check card!",IF(AND(E311=0,K311=0),"",IF(AND(E311=1,K311&gt;0),"",IF(AND(E311=0,K311&gt;0),""))))</f>
        <v/>
      </c>
      <c r="D311" s="26" t="n">
        <f aca="false">IF('DXCC QSL Card Tracking'!D311&gt;0,1,0)</f>
        <v>1</v>
      </c>
      <c r="E311" s="26" t="n">
        <f aca="false">IF('DXCC QSL Card Tracking'!E311&gt;0,1,0)</f>
        <v>0</v>
      </c>
      <c r="F311" s="26" t="n">
        <f aca="false">IF('DXCC LoTW Tracking by Mode'!B311&gt;0,1,0)</f>
        <v>1</v>
      </c>
      <c r="G311" s="26" t="n">
        <f aca="false">IF('DXCC LoTW Tracking by Mode'!C311&gt;0,1,0)</f>
        <v>1</v>
      </c>
      <c r="H311" s="26" t="n">
        <f aca="false">IF('DXCC LoTW Tracking by Mode'!D311&gt;0,1,0)</f>
        <v>1</v>
      </c>
      <c r="I311" s="26" t="n">
        <f aca="false">IF('DXCC LoTW Tracking by Mode'!E311&gt;0,1,0)</f>
        <v>1</v>
      </c>
      <c r="J311" s="26" t="n">
        <f aca="false">D311+E311</f>
        <v>1</v>
      </c>
      <c r="K311" s="26" t="n">
        <f aca="false">(F311+G311+H311+I311)</f>
        <v>4</v>
      </c>
      <c r="L311" s="14"/>
      <c r="M311" s="21"/>
    </row>
    <row r="312" customFormat="false" ht="12.8" hidden="false" customHeight="false" outlineLevel="0" collapsed="false">
      <c r="A312" s="7" t="s">
        <v>843</v>
      </c>
      <c r="B312" s="17" t="str">
        <f aca="false">IF(J312+K312=0,"No card or LoTW",IF(J312=0,"Need card******",IF(K312=0,"******Need LoTW","")))</f>
        <v/>
      </c>
      <c r="C312" s="17" t="str">
        <f aca="false">IF(AND(E312=1,K312=0),"Field check card!",IF(AND(E312=0,K312=0),"",IF(AND(E312=1,K312&gt;0),"",IF(AND(E312=0,K312&gt;0),""))))</f>
        <v/>
      </c>
      <c r="D312" s="26" t="n">
        <f aca="false">IF('DXCC QSL Card Tracking'!D312&gt;0,1,0)</f>
        <v>1</v>
      </c>
      <c r="E312" s="26" t="n">
        <f aca="false">IF('DXCC QSL Card Tracking'!E312&gt;0,1,0)</f>
        <v>0</v>
      </c>
      <c r="F312" s="26" t="n">
        <f aca="false">IF('DXCC LoTW Tracking by Mode'!B312&gt;0,1,0)</f>
        <v>1</v>
      </c>
      <c r="G312" s="26" t="n">
        <f aca="false">IF('DXCC LoTW Tracking by Mode'!C312&gt;0,1,0)</f>
        <v>1</v>
      </c>
      <c r="H312" s="26" t="n">
        <f aca="false">IF('DXCC LoTW Tracking by Mode'!D312&gt;0,1,0)</f>
        <v>1</v>
      </c>
      <c r="I312" s="26" t="n">
        <f aca="false">IF('DXCC LoTW Tracking by Mode'!E312&gt;0,1,0)</f>
        <v>1</v>
      </c>
      <c r="J312" s="26" t="n">
        <f aca="false">D312+E312</f>
        <v>1</v>
      </c>
      <c r="K312" s="26" t="n">
        <f aca="false">(F312+G312+H312+I312)</f>
        <v>4</v>
      </c>
      <c r="L312" s="14"/>
      <c r="M312" s="21"/>
    </row>
    <row r="313" customFormat="false" ht="12.8" hidden="false" customHeight="false" outlineLevel="0" collapsed="false">
      <c r="A313" s="7" t="s">
        <v>846</v>
      </c>
      <c r="B313" s="17" t="str">
        <f aca="false">IF(J313+K313=0,"No card or LoTW",IF(J313=0,"Need card******",IF(K313=0,"******Need LoTW","")))</f>
        <v/>
      </c>
      <c r="C313" s="17" t="str">
        <f aca="false">IF(AND(E313=1,K313=0),"Field check card!",IF(AND(E313=0,K313=0),"",IF(AND(E313=1,K313&gt;0),"",IF(AND(E313=0,K313&gt;0),""))))</f>
        <v/>
      </c>
      <c r="D313" s="26" t="n">
        <f aca="false">IF('DXCC QSL Card Tracking'!D313&gt;0,1,0)</f>
        <v>1</v>
      </c>
      <c r="E313" s="26" t="n">
        <f aca="false">IF('DXCC QSL Card Tracking'!E313&gt;0,1,0)</f>
        <v>0</v>
      </c>
      <c r="F313" s="26" t="n">
        <f aca="false">IF('DXCC LoTW Tracking by Mode'!B313&gt;0,1,0)</f>
        <v>1</v>
      </c>
      <c r="G313" s="26" t="n">
        <f aca="false">IF('DXCC LoTW Tracking by Mode'!C313&gt;0,1,0)</f>
        <v>1</v>
      </c>
      <c r="H313" s="26" t="n">
        <f aca="false">IF('DXCC LoTW Tracking by Mode'!D313&gt;0,1,0)</f>
        <v>1</v>
      </c>
      <c r="I313" s="26" t="n">
        <f aca="false">IF('DXCC LoTW Tracking by Mode'!E313&gt;0,1,0)</f>
        <v>0</v>
      </c>
      <c r="J313" s="26" t="n">
        <f aca="false">D313+E313</f>
        <v>1</v>
      </c>
      <c r="K313" s="26" t="n">
        <f aca="false">(F313+G313+H313+I313)</f>
        <v>3</v>
      </c>
      <c r="L313" s="14"/>
      <c r="M313" s="21"/>
    </row>
    <row r="314" customFormat="false" ht="12.8" hidden="false" customHeight="false" outlineLevel="0" collapsed="false">
      <c r="A314" s="7" t="s">
        <v>849</v>
      </c>
      <c r="B314" s="17" t="str">
        <f aca="false">IF(J314+K314=0,"No card or LoTW",IF(J314=0,"Need card******",IF(K314=0,"******Need LoTW","")))</f>
        <v/>
      </c>
      <c r="C314" s="17" t="str">
        <f aca="false">IF(AND(E314=1,K314=0),"Field check card!",IF(AND(E314=0,K314=0),"",IF(AND(E314=1,K314&gt;0),"",IF(AND(E314=0,K314&gt;0),""))))</f>
        <v/>
      </c>
      <c r="D314" s="26" t="n">
        <f aca="false">IF('DXCC QSL Card Tracking'!D314&gt;0,1,0)</f>
        <v>0</v>
      </c>
      <c r="E314" s="26" t="n">
        <f aca="false">IF('DXCC QSL Card Tracking'!E314&gt;0,1,0)</f>
        <v>1</v>
      </c>
      <c r="F314" s="26" t="n">
        <f aca="false">IF('DXCC LoTW Tracking by Mode'!B314&gt;0,1,0)</f>
        <v>1</v>
      </c>
      <c r="G314" s="26" t="n">
        <f aca="false">IF('DXCC LoTW Tracking by Mode'!C314&gt;0,1,0)</f>
        <v>1</v>
      </c>
      <c r="H314" s="26" t="n">
        <f aca="false">IF('DXCC LoTW Tracking by Mode'!D314&gt;0,1,0)</f>
        <v>1</v>
      </c>
      <c r="I314" s="26" t="n">
        <f aca="false">IF('DXCC LoTW Tracking by Mode'!E314&gt;0,1,0)</f>
        <v>1</v>
      </c>
      <c r="J314" s="26" t="n">
        <f aca="false">D314+E314</f>
        <v>1</v>
      </c>
      <c r="K314" s="26" t="n">
        <f aca="false">(F314+G314+H314+I314)</f>
        <v>4</v>
      </c>
      <c r="L314" s="14"/>
      <c r="M314" s="21"/>
    </row>
    <row r="315" customFormat="false" ht="12.8" hidden="false" customHeight="false" outlineLevel="0" collapsed="false">
      <c r="A315" s="7" t="s">
        <v>852</v>
      </c>
      <c r="B315" s="17" t="str">
        <f aca="false">IF(J315+K315=0,"No card or LoTW",IF(J315=0,"Need card******",IF(K315=0,"******Need LoTW","")))</f>
        <v/>
      </c>
      <c r="C315" s="17" t="str">
        <f aca="false">IF(AND(E315=1,K315=0),"Field check card!",IF(AND(E315=0,K315=0),"",IF(AND(E315=1,K315&gt;0),"",IF(AND(E315=0,K315&gt;0),""))))</f>
        <v/>
      </c>
      <c r="D315" s="26" t="n">
        <f aca="false">IF('DXCC QSL Card Tracking'!D315&gt;0,1,0)</f>
        <v>0</v>
      </c>
      <c r="E315" s="26" t="n">
        <f aca="false">IF('DXCC QSL Card Tracking'!E315&gt;0,1,0)</f>
        <v>1</v>
      </c>
      <c r="F315" s="26" t="n">
        <f aca="false">IF('DXCC LoTW Tracking by Mode'!B315&gt;0,1,0)</f>
        <v>1</v>
      </c>
      <c r="G315" s="26" t="n">
        <f aca="false">IF('DXCC LoTW Tracking by Mode'!C315&gt;0,1,0)</f>
        <v>1</v>
      </c>
      <c r="H315" s="26" t="n">
        <f aca="false">IF('DXCC LoTW Tracking by Mode'!D315&gt;0,1,0)</f>
        <v>1</v>
      </c>
      <c r="I315" s="26" t="n">
        <f aca="false">IF('DXCC LoTW Tracking by Mode'!E315&gt;0,1,0)</f>
        <v>0</v>
      </c>
      <c r="J315" s="26" t="n">
        <f aca="false">D315+E315</f>
        <v>1</v>
      </c>
      <c r="K315" s="26" t="n">
        <f aca="false">(F315+G315+H315+I315)</f>
        <v>3</v>
      </c>
      <c r="L315" s="14"/>
      <c r="M315" s="21"/>
    </row>
    <row r="316" customFormat="false" ht="12.8" hidden="false" customHeight="false" outlineLevel="0" collapsed="false">
      <c r="A316" s="7" t="s">
        <v>855</v>
      </c>
      <c r="B316" s="17" t="str">
        <f aca="false">IF(J316+K316=0,"No card or LoTW",IF(J316=0,"Need card******",IF(K316=0,"******Need LoTW","")))</f>
        <v/>
      </c>
      <c r="C316" s="17" t="str">
        <f aca="false">IF(AND(E316=1,K316=0),"Field check card!",IF(AND(E316=0,K316=0),"",IF(AND(E316=1,K316&gt;0),"",IF(AND(E316=0,K316&gt;0),""))))</f>
        <v/>
      </c>
      <c r="D316" s="26" t="n">
        <f aca="false">IF('DXCC QSL Card Tracking'!D316&gt;0,1,0)</f>
        <v>1</v>
      </c>
      <c r="E316" s="26" t="n">
        <f aca="false">IF('DXCC QSL Card Tracking'!E316&gt;0,1,0)</f>
        <v>0</v>
      </c>
      <c r="F316" s="26" t="n">
        <f aca="false">IF('DXCC LoTW Tracking by Mode'!B316&gt;0,1,0)</f>
        <v>1</v>
      </c>
      <c r="G316" s="26" t="n">
        <f aca="false">IF('DXCC LoTW Tracking by Mode'!C316&gt;0,1,0)</f>
        <v>1</v>
      </c>
      <c r="H316" s="26" t="n">
        <f aca="false">IF('DXCC LoTW Tracking by Mode'!D316&gt;0,1,0)</f>
        <v>1</v>
      </c>
      <c r="I316" s="26" t="n">
        <f aca="false">IF('DXCC LoTW Tracking by Mode'!E316&gt;0,1,0)</f>
        <v>1</v>
      </c>
      <c r="J316" s="26" t="n">
        <f aca="false">D316+E316</f>
        <v>1</v>
      </c>
      <c r="K316" s="26" t="n">
        <f aca="false">(F316+G316+H316+I316)</f>
        <v>4</v>
      </c>
      <c r="L316" s="14"/>
      <c r="M316" s="21"/>
    </row>
    <row r="317" customFormat="false" ht="12.8" hidden="false" customHeight="false" outlineLevel="0" collapsed="false">
      <c r="A317" s="7" t="s">
        <v>858</v>
      </c>
      <c r="B317" s="17" t="str">
        <f aca="false">IF(J317+K317=0,"No card or LoTW",IF(J317=0,"Need card******",IF(K317=0,"******Need LoTW","")))</f>
        <v/>
      </c>
      <c r="C317" s="17" t="str">
        <f aca="false">IF(AND(E317=1,K317=0),"Field check card!",IF(AND(E317=0,K317=0),"",IF(AND(E317=1,K317&gt;0),"",IF(AND(E317=0,K317&gt;0),""))))</f>
        <v/>
      </c>
      <c r="D317" s="26" t="n">
        <f aca="false">IF('DXCC QSL Card Tracking'!D317&gt;0,1,0)</f>
        <v>1</v>
      </c>
      <c r="E317" s="26" t="n">
        <f aca="false">IF('DXCC QSL Card Tracking'!E317&gt;0,1,0)</f>
        <v>0</v>
      </c>
      <c r="F317" s="26" t="n">
        <f aca="false">IF('DXCC LoTW Tracking by Mode'!B317&gt;0,1,0)</f>
        <v>1</v>
      </c>
      <c r="G317" s="26" t="n">
        <f aca="false">IF('DXCC LoTW Tracking by Mode'!C317&gt;0,1,0)</f>
        <v>1</v>
      </c>
      <c r="H317" s="26" t="n">
        <f aca="false">IF('DXCC LoTW Tracking by Mode'!D317&gt;0,1,0)</f>
        <v>1</v>
      </c>
      <c r="I317" s="26" t="n">
        <f aca="false">IF('DXCC LoTW Tracking by Mode'!E317&gt;0,1,0)</f>
        <v>0</v>
      </c>
      <c r="J317" s="26" t="n">
        <f aca="false">D317+E317</f>
        <v>1</v>
      </c>
      <c r="K317" s="26" t="n">
        <f aca="false">(F317+G317+H317+I317)</f>
        <v>3</v>
      </c>
      <c r="L317" s="14"/>
      <c r="M317" s="21"/>
    </row>
    <row r="318" customFormat="false" ht="12.8" hidden="false" customHeight="false" outlineLevel="0" collapsed="false">
      <c r="A318" s="7" t="s">
        <v>861</v>
      </c>
      <c r="B318" s="17" t="str">
        <f aca="false">IF(J318+K318=0,"No card or LoTW",IF(J318=0,"Need card******",IF(K318=0,"******Need LoTW","")))</f>
        <v/>
      </c>
      <c r="C318" s="17" t="str">
        <f aca="false">IF(AND(E318=1,K318=0),"Field check card!",IF(AND(E318=0,K318=0),"",IF(AND(E318=1,K318&gt;0),"",IF(AND(E318=0,K318&gt;0),""))))</f>
        <v/>
      </c>
      <c r="D318" s="26" t="n">
        <f aca="false">IF('DXCC QSL Card Tracking'!D318&gt;0,1,0)</f>
        <v>1</v>
      </c>
      <c r="E318" s="26" t="n">
        <f aca="false">IF('DXCC QSL Card Tracking'!E318&gt;0,1,0)</f>
        <v>0</v>
      </c>
      <c r="F318" s="26" t="n">
        <f aca="false">IF('DXCC LoTW Tracking by Mode'!B318&gt;0,1,0)</f>
        <v>1</v>
      </c>
      <c r="G318" s="26" t="n">
        <f aca="false">IF('DXCC LoTW Tracking by Mode'!C318&gt;0,1,0)</f>
        <v>1</v>
      </c>
      <c r="H318" s="26" t="n">
        <f aca="false">IF('DXCC LoTW Tracking by Mode'!D318&gt;0,1,0)</f>
        <v>1</v>
      </c>
      <c r="I318" s="26" t="n">
        <f aca="false">IF('DXCC LoTW Tracking by Mode'!E318&gt;0,1,0)</f>
        <v>1</v>
      </c>
      <c r="J318" s="26" t="n">
        <f aca="false">D318+E318</f>
        <v>1</v>
      </c>
      <c r="K318" s="26" t="n">
        <f aca="false">(F318+G318+H318+I318)</f>
        <v>4</v>
      </c>
      <c r="L318" s="14"/>
      <c r="M318" s="21"/>
    </row>
    <row r="319" customFormat="false" ht="12.8" hidden="false" customHeight="false" outlineLevel="0" collapsed="false">
      <c r="A319" s="7" t="s">
        <v>863</v>
      </c>
      <c r="B319" s="17" t="str">
        <f aca="false">IF(J319+K319=0,"No card or LoTW",IF(J319=0,"Need card******",IF(K319=0,"******Need LoTW","")))</f>
        <v/>
      </c>
      <c r="C319" s="17" t="str">
        <f aca="false">IF(AND(E319=1,K319=0),"Field check card!",IF(AND(E319=0,K319=0),"",IF(AND(E319=1,K319&gt;0),"",IF(AND(E319=0,K319&gt;0),""))))</f>
        <v/>
      </c>
      <c r="D319" s="26" t="n">
        <f aca="false">IF('DXCC QSL Card Tracking'!D319&gt;0,1,0)</f>
        <v>1</v>
      </c>
      <c r="E319" s="26" t="n">
        <f aca="false">IF('DXCC QSL Card Tracking'!E319&gt;0,1,0)</f>
        <v>0</v>
      </c>
      <c r="F319" s="26" t="n">
        <f aca="false">IF('DXCC LoTW Tracking by Mode'!B319&gt;0,1,0)</f>
        <v>1</v>
      </c>
      <c r="G319" s="26" t="n">
        <f aca="false">IF('DXCC LoTW Tracking by Mode'!C319&gt;0,1,0)</f>
        <v>1</v>
      </c>
      <c r="H319" s="26" t="n">
        <f aca="false">IF('DXCC LoTW Tracking by Mode'!D319&gt;0,1,0)</f>
        <v>1</v>
      </c>
      <c r="I319" s="26" t="n">
        <f aca="false">IF('DXCC LoTW Tracking by Mode'!E319&gt;0,1,0)</f>
        <v>1</v>
      </c>
      <c r="J319" s="26" t="n">
        <f aca="false">D319+E319</f>
        <v>1</v>
      </c>
      <c r="K319" s="26" t="n">
        <f aca="false">(F319+G319+H319+I319)</f>
        <v>4</v>
      </c>
      <c r="L319" s="14"/>
      <c r="M319" s="21"/>
    </row>
    <row r="320" customFormat="false" ht="12.8" hidden="false" customHeight="false" outlineLevel="0" collapsed="false">
      <c r="A320" s="7" t="s">
        <v>865</v>
      </c>
      <c r="B320" s="17" t="str">
        <f aca="false">IF(J320+K320=0,"No card or LoTW",IF(J320=0,"Need card******",IF(K320=0,"******Need LoTW","")))</f>
        <v>No card or LoTW</v>
      </c>
      <c r="C320" s="17" t="str">
        <f aca="false">IF(AND(E320=1,K320=0),"Field check card!",IF(AND(E320=0,K320=0),"",IF(AND(E320=1,K320&gt;0),"",IF(AND(E320=0,K320&gt;0),""))))</f>
        <v/>
      </c>
      <c r="D320" s="26" t="n">
        <f aca="false">IF('DXCC QSL Card Tracking'!D320&gt;0,1,0)</f>
        <v>0</v>
      </c>
      <c r="E320" s="26" t="n">
        <f aca="false">IF('DXCC QSL Card Tracking'!E320&gt;0,1,0)</f>
        <v>0</v>
      </c>
      <c r="F320" s="26" t="n">
        <f aca="false">IF('DXCC LoTW Tracking by Mode'!B320&gt;0,1,0)</f>
        <v>0</v>
      </c>
      <c r="G320" s="26" t="n">
        <f aca="false">IF('DXCC LoTW Tracking by Mode'!C320&gt;0,1,0)</f>
        <v>0</v>
      </c>
      <c r="H320" s="26" t="n">
        <f aca="false">IF('DXCC LoTW Tracking by Mode'!D320&gt;0,1,0)</f>
        <v>0</v>
      </c>
      <c r="I320" s="26" t="n">
        <f aca="false">IF('DXCC LoTW Tracking by Mode'!E320&gt;0,1,0)</f>
        <v>0</v>
      </c>
      <c r="J320" s="26" t="n">
        <f aca="false">D320+E320</f>
        <v>0</v>
      </c>
      <c r="K320" s="26" t="n">
        <f aca="false">(F320+G320+H320+I320)</f>
        <v>0</v>
      </c>
      <c r="L320" s="14"/>
      <c r="M320" s="21"/>
    </row>
    <row r="321" customFormat="false" ht="12.8" hidden="false" customHeight="false" outlineLevel="0" collapsed="false">
      <c r="A321" s="7" t="s">
        <v>867</v>
      </c>
      <c r="B321" s="17" t="str">
        <f aca="false">IF(J321+K321=0,"No card or LoTW",IF(J321=0,"Need card******",IF(K321=0,"******Need LoTW","")))</f>
        <v/>
      </c>
      <c r="C321" s="17" t="str">
        <f aca="false">IF(AND(E321=1,K321=0),"Field check card!",IF(AND(E321=0,K321=0),"",IF(AND(E321=1,K321&gt;0),"",IF(AND(E321=0,K321&gt;0),""))))</f>
        <v/>
      </c>
      <c r="D321" s="26" t="n">
        <f aca="false">IF('DXCC QSL Card Tracking'!D321&gt;0,1,0)</f>
        <v>0</v>
      </c>
      <c r="E321" s="26" t="n">
        <f aca="false">IF('DXCC QSL Card Tracking'!E321&gt;0,1,0)</f>
        <v>1</v>
      </c>
      <c r="F321" s="26" t="n">
        <f aca="false">IF('DXCC LoTW Tracking by Mode'!B321&gt;0,1,0)</f>
        <v>1</v>
      </c>
      <c r="G321" s="26" t="n">
        <f aca="false">IF('DXCC LoTW Tracking by Mode'!C321&gt;0,1,0)</f>
        <v>1</v>
      </c>
      <c r="H321" s="26" t="n">
        <f aca="false">IF('DXCC LoTW Tracking by Mode'!D321&gt;0,1,0)</f>
        <v>1</v>
      </c>
      <c r="I321" s="26" t="n">
        <f aca="false">IF('DXCC LoTW Tracking by Mode'!E321&gt;0,1,0)</f>
        <v>0</v>
      </c>
      <c r="J321" s="26" t="n">
        <f aca="false">D321+E321</f>
        <v>1</v>
      </c>
      <c r="K321" s="26" t="n">
        <f aca="false">(F321+G321+H321+I321)</f>
        <v>3</v>
      </c>
      <c r="L321" s="14"/>
      <c r="M321" s="21"/>
    </row>
    <row r="322" customFormat="false" ht="12.8" hidden="false" customHeight="false" outlineLevel="0" collapsed="false">
      <c r="A322" s="7" t="s">
        <v>870</v>
      </c>
      <c r="B322" s="17" t="str">
        <f aca="false">IF(J322+K322=0,"No card or LoTW",IF(J322=0,"Need card******",IF(K322=0,"******Need LoTW","")))</f>
        <v/>
      </c>
      <c r="C322" s="17" t="str">
        <f aca="false">IF(AND(E322=1,K322=0),"Field check card!",IF(AND(E322=0,K322=0),"",IF(AND(E322=1,K322&gt;0),"",IF(AND(E322=0,K322&gt;0),""))))</f>
        <v/>
      </c>
      <c r="D322" s="26" t="n">
        <f aca="false">IF('DXCC QSL Card Tracking'!D322&gt;0,1,0)</f>
        <v>0</v>
      </c>
      <c r="E322" s="26" t="n">
        <f aca="false">IF('DXCC QSL Card Tracking'!E322&gt;0,1,0)</f>
        <v>1</v>
      </c>
      <c r="F322" s="26" t="n">
        <f aca="false">IF('DXCC LoTW Tracking by Mode'!B322&gt;0,1,0)</f>
        <v>1</v>
      </c>
      <c r="G322" s="26" t="n">
        <f aca="false">IF('DXCC LoTW Tracking by Mode'!C322&gt;0,1,0)</f>
        <v>1</v>
      </c>
      <c r="H322" s="26" t="n">
        <f aca="false">IF('DXCC LoTW Tracking by Mode'!D322&gt;0,1,0)</f>
        <v>1</v>
      </c>
      <c r="I322" s="26" t="n">
        <f aca="false">IF('DXCC LoTW Tracking by Mode'!E322&gt;0,1,0)</f>
        <v>1</v>
      </c>
      <c r="J322" s="26" t="n">
        <f aca="false">D322+E322</f>
        <v>1</v>
      </c>
      <c r="K322" s="26" t="n">
        <f aca="false">(F322+G322+H322+I322)</f>
        <v>4</v>
      </c>
      <c r="L322" s="14"/>
      <c r="M322" s="21"/>
    </row>
    <row r="323" customFormat="false" ht="12.8" hidden="false" customHeight="false" outlineLevel="0" collapsed="false">
      <c r="A323" s="7" t="s">
        <v>872</v>
      </c>
      <c r="B323" s="17" t="s">
        <v>2433</v>
      </c>
      <c r="C323" s="17" t="str">
        <f aca="false">IF(AND(E323=1,K323=0),"Field check card!",IF(AND(E323=0,K323=0),"",IF(AND(E323=1,K323&gt;0),"",IF(AND(E323=0,K323&gt;0),""))))</f>
        <v/>
      </c>
      <c r="D323" s="26" t="n">
        <f aca="false">IF('DXCC QSL Card Tracking'!D323&gt;0,1,0)</f>
        <v>0</v>
      </c>
      <c r="E323" s="26" t="n">
        <f aca="false">IF('DXCC QSL Card Tracking'!E323&gt;0,1,0)</f>
        <v>0</v>
      </c>
      <c r="F323" s="26" t="n">
        <f aca="false">IF('DXCC LoTW Tracking by Mode'!B323&gt;0,1,0)</f>
        <v>0</v>
      </c>
      <c r="G323" s="26" t="n">
        <f aca="false">IF('DXCC LoTW Tracking by Mode'!C323&gt;0,1,0)</f>
        <v>0</v>
      </c>
      <c r="H323" s="26" t="n">
        <f aca="false">IF('DXCC LoTW Tracking by Mode'!D323&gt;0,1,0)</f>
        <v>0</v>
      </c>
      <c r="I323" s="26" t="n">
        <f aca="false">IF('DXCC LoTW Tracking by Mode'!E323&gt;0,1,0)</f>
        <v>0</v>
      </c>
      <c r="J323" s="26" t="n">
        <f aca="false">D323+E323</f>
        <v>0</v>
      </c>
      <c r="K323" s="26" t="n">
        <f aca="false">(F323+G323+H323+I323)</f>
        <v>0</v>
      </c>
      <c r="L323" s="14"/>
      <c r="M323" s="21"/>
    </row>
    <row r="324" customFormat="false" ht="12.8" hidden="false" customHeight="false" outlineLevel="0" collapsed="false">
      <c r="A324" s="7" t="s">
        <v>874</v>
      </c>
      <c r="B324" s="17" t="str">
        <f aca="false">IF(J324+K324=0,"No card or LoTW",IF(J324=0,"Need card******",IF(K324=0,"******Need LoTW","")))</f>
        <v/>
      </c>
      <c r="C324" s="17" t="str">
        <f aca="false">IF(AND(E324=1,K324=0),"Field check card!",IF(AND(E324=0,K324=0),"",IF(AND(E324=1,K324&gt;0),"",IF(AND(E324=0,K324&gt;0),""))))</f>
        <v/>
      </c>
      <c r="D324" s="26" t="n">
        <f aca="false">IF('DXCC QSL Card Tracking'!D324&gt;0,1,0)</f>
        <v>1</v>
      </c>
      <c r="E324" s="26" t="n">
        <f aca="false">IF('DXCC QSL Card Tracking'!E324&gt;0,1,0)</f>
        <v>0</v>
      </c>
      <c r="F324" s="26" t="n">
        <f aca="false">IF('DXCC LoTW Tracking by Mode'!B324&gt;0,1,0)</f>
        <v>1</v>
      </c>
      <c r="G324" s="26" t="n">
        <f aca="false">IF('DXCC LoTW Tracking by Mode'!C324&gt;0,1,0)</f>
        <v>1</v>
      </c>
      <c r="H324" s="26" t="n">
        <f aca="false">IF('DXCC LoTW Tracking by Mode'!D324&gt;0,1,0)</f>
        <v>1</v>
      </c>
      <c r="I324" s="26" t="n">
        <f aca="false">IF('DXCC LoTW Tracking by Mode'!E324&gt;0,1,0)</f>
        <v>1</v>
      </c>
      <c r="J324" s="26" t="n">
        <f aca="false">D324+E324</f>
        <v>1</v>
      </c>
      <c r="K324" s="26" t="n">
        <f aca="false">(F324+G324+H324+I324)</f>
        <v>4</v>
      </c>
      <c r="L324" s="14"/>
      <c r="M324" s="21"/>
    </row>
    <row r="325" customFormat="false" ht="12.8" hidden="false" customHeight="false" outlineLevel="0" collapsed="false">
      <c r="A325" s="7" t="s">
        <v>877</v>
      </c>
      <c r="B325" s="17" t="str">
        <f aca="false">IF(J325+K325=0,"No card or LoTW",IF(J325=0,"Need card******",IF(K325=0,"******Need LoTW","")))</f>
        <v/>
      </c>
      <c r="C325" s="17" t="str">
        <f aca="false">IF(AND(E325=1,K325=0),"Field check card!",IF(AND(E325=0,K325=0),"",IF(AND(E325=1,K325&gt;0),"",IF(AND(E325=0,K325&gt;0),""))))</f>
        <v/>
      </c>
      <c r="D325" s="26" t="n">
        <f aca="false">IF('DXCC QSL Card Tracking'!D325&gt;0,1,0)</f>
        <v>0</v>
      </c>
      <c r="E325" s="26" t="n">
        <f aca="false">IF('DXCC QSL Card Tracking'!E325&gt;0,1,0)</f>
        <v>1</v>
      </c>
      <c r="F325" s="26" t="n">
        <f aca="false">IF('DXCC LoTW Tracking by Mode'!B325&gt;0,1,0)</f>
        <v>1</v>
      </c>
      <c r="G325" s="26" t="n">
        <f aca="false">IF('DXCC LoTW Tracking by Mode'!C325&gt;0,1,0)</f>
        <v>1</v>
      </c>
      <c r="H325" s="26" t="n">
        <f aca="false">IF('DXCC LoTW Tracking by Mode'!D325&gt;0,1,0)</f>
        <v>1</v>
      </c>
      <c r="I325" s="26" t="n">
        <f aca="false">IF('DXCC LoTW Tracking by Mode'!E325&gt;0,1,0)</f>
        <v>1</v>
      </c>
      <c r="J325" s="26" t="n">
        <f aca="false">D325+E325</f>
        <v>1</v>
      </c>
      <c r="K325" s="26" t="n">
        <f aca="false">(F325+G325+H325+I325)</f>
        <v>4</v>
      </c>
      <c r="L325" s="14"/>
      <c r="M325" s="21"/>
    </row>
    <row r="326" customFormat="false" ht="12.8" hidden="false" customHeight="false" outlineLevel="0" collapsed="false">
      <c r="A326" s="7" t="s">
        <v>879</v>
      </c>
      <c r="B326" s="17" t="s">
        <v>2433</v>
      </c>
      <c r="C326" s="17" t="str">
        <f aca="false">IF(AND(E326=1,K326=0),"Field check card!",IF(AND(E326=0,K326=0),"",IF(AND(E326=1,K326&gt;0),"",IF(AND(E326=0,K326&gt;0),""))))</f>
        <v/>
      </c>
      <c r="D326" s="26" t="n">
        <f aca="false">IF('DXCC QSL Card Tracking'!D326&gt;0,1,0)</f>
        <v>0</v>
      </c>
      <c r="E326" s="26" t="n">
        <f aca="false">IF('DXCC QSL Card Tracking'!E326&gt;0,1,0)</f>
        <v>0</v>
      </c>
      <c r="F326" s="26" t="n">
        <f aca="false">IF('DXCC LoTW Tracking by Mode'!B326&gt;0,1,0)</f>
        <v>0</v>
      </c>
      <c r="G326" s="26" t="n">
        <f aca="false">IF('DXCC LoTW Tracking by Mode'!C326&gt;0,1,0)</f>
        <v>0</v>
      </c>
      <c r="H326" s="26" t="n">
        <f aca="false">IF('DXCC LoTW Tracking by Mode'!D326&gt;0,1,0)</f>
        <v>0</v>
      </c>
      <c r="I326" s="26" t="n">
        <f aca="false">IF('DXCC LoTW Tracking by Mode'!E326&gt;0,1,0)</f>
        <v>0</v>
      </c>
      <c r="J326" s="26" t="n">
        <f aca="false">D326+E326</f>
        <v>0</v>
      </c>
      <c r="K326" s="26" t="n">
        <f aca="false">(F326+G326+H326+I326)</f>
        <v>0</v>
      </c>
      <c r="L326" s="14"/>
      <c r="M326" s="21"/>
    </row>
    <row r="327" customFormat="false" ht="12.8" hidden="false" customHeight="false" outlineLevel="0" collapsed="false">
      <c r="A327" s="7" t="s">
        <v>881</v>
      </c>
      <c r="B327" s="17" t="str">
        <f aca="false">IF(J327+K327=0,"No card or LoTW",IF(J327=0,"Need card******",IF(K327=0,"******Need LoTW","")))</f>
        <v>No card or LoTW</v>
      </c>
      <c r="C327" s="17" t="str">
        <f aca="false">IF(AND(E327=1,K327=0),"Field check card!",IF(AND(E327=0,K327=0),"",IF(AND(E327=1,K327&gt;0),"",IF(AND(E327=0,K327&gt;0),""))))</f>
        <v/>
      </c>
      <c r="D327" s="26" t="n">
        <f aca="false">IF('DXCC QSL Card Tracking'!D327&gt;0,1,0)</f>
        <v>0</v>
      </c>
      <c r="E327" s="26" t="n">
        <f aca="false">IF('DXCC QSL Card Tracking'!E327&gt;0,1,0)</f>
        <v>0</v>
      </c>
      <c r="F327" s="26" t="n">
        <f aca="false">IF('DXCC LoTW Tracking by Mode'!B327&gt;0,1,0)</f>
        <v>0</v>
      </c>
      <c r="G327" s="26" t="n">
        <f aca="false">IF('DXCC LoTW Tracking by Mode'!C327&gt;0,1,0)</f>
        <v>0</v>
      </c>
      <c r="H327" s="26" t="n">
        <f aca="false">IF('DXCC LoTW Tracking by Mode'!D327&gt;0,1,0)</f>
        <v>0</v>
      </c>
      <c r="I327" s="26" t="n">
        <f aca="false">IF('DXCC LoTW Tracking by Mode'!E327&gt;0,1,0)</f>
        <v>0</v>
      </c>
      <c r="J327" s="26" t="n">
        <f aca="false">D327+E327</f>
        <v>0</v>
      </c>
      <c r="K327" s="26" t="n">
        <f aca="false">(F327+G327+H327+I327)</f>
        <v>0</v>
      </c>
      <c r="L327" s="14"/>
      <c r="M327" s="21"/>
    </row>
    <row r="328" customFormat="false" ht="12.8" hidden="false" customHeight="false" outlineLevel="0" collapsed="false">
      <c r="A328" s="7" t="s">
        <v>883</v>
      </c>
      <c r="B328" s="17" t="str">
        <f aca="false">IF(J328+K328=0,"No card or LoTW",IF(J328=0,"Need card******",IF(K328=0,"******Need LoTW","")))</f>
        <v/>
      </c>
      <c r="C328" s="17" t="str">
        <f aca="false">IF(AND(E328=1,K328=0),"Field check card!",IF(AND(E328=0,K328=0),"",IF(AND(E328=1,K328&gt;0),"",IF(AND(E328=0,K328&gt;0),""))))</f>
        <v/>
      </c>
      <c r="D328" s="26" t="n">
        <f aca="false">IF('DXCC QSL Card Tracking'!D328&gt;0,1,0)</f>
        <v>1</v>
      </c>
      <c r="E328" s="26" t="n">
        <f aca="false">IF('DXCC QSL Card Tracking'!E328&gt;0,1,0)</f>
        <v>0</v>
      </c>
      <c r="F328" s="26" t="n">
        <f aca="false">IF('DXCC LoTW Tracking by Mode'!B328&gt;0,1,0)</f>
        <v>1</v>
      </c>
      <c r="G328" s="26" t="n">
        <f aca="false">IF('DXCC LoTW Tracking by Mode'!C328&gt;0,1,0)</f>
        <v>1</v>
      </c>
      <c r="H328" s="26" t="n">
        <f aca="false">IF('DXCC LoTW Tracking by Mode'!D328&gt;0,1,0)</f>
        <v>1</v>
      </c>
      <c r="I328" s="26" t="n">
        <f aca="false">IF('DXCC LoTW Tracking by Mode'!E328&gt;0,1,0)</f>
        <v>1</v>
      </c>
      <c r="J328" s="26" t="n">
        <f aca="false">D328+E328</f>
        <v>1</v>
      </c>
      <c r="K328" s="26" t="n">
        <f aca="false">(F328+G328+H328+I328)</f>
        <v>4</v>
      </c>
      <c r="L328" s="14"/>
      <c r="M328" s="21"/>
    </row>
    <row r="329" customFormat="false" ht="12.8" hidden="false" customHeight="false" outlineLevel="0" collapsed="false">
      <c r="A329" s="7" t="s">
        <v>886</v>
      </c>
      <c r="B329" s="17" t="str">
        <f aca="false">IF(J329+K329=0,"No card or LoTW",IF(J329=0,"Need card******",IF(K329=0,"******Need LoTW","")))</f>
        <v/>
      </c>
      <c r="C329" s="17" t="str">
        <f aca="false">IF(AND(E329=1,K329=0),"Field check card!",IF(AND(E329=0,K329=0),"",IF(AND(E329=1,K329&gt;0),"",IF(AND(E329=0,K329&gt;0),""))))</f>
        <v/>
      </c>
      <c r="D329" s="26" t="n">
        <f aca="false">IF('DXCC QSL Card Tracking'!D329&gt;0,1,0)</f>
        <v>1</v>
      </c>
      <c r="E329" s="26" t="n">
        <f aca="false">IF('DXCC QSL Card Tracking'!E329&gt;0,1,0)</f>
        <v>0</v>
      </c>
      <c r="F329" s="26" t="n">
        <f aca="false">IF('DXCC LoTW Tracking by Mode'!B329&gt;0,1,0)</f>
        <v>1</v>
      </c>
      <c r="G329" s="26" t="n">
        <f aca="false">IF('DXCC LoTW Tracking by Mode'!C329&gt;0,1,0)</f>
        <v>1</v>
      </c>
      <c r="H329" s="26" t="n">
        <f aca="false">IF('DXCC LoTW Tracking by Mode'!D329&gt;0,1,0)</f>
        <v>1</v>
      </c>
      <c r="I329" s="26" t="n">
        <f aca="false">IF('DXCC LoTW Tracking by Mode'!E329&gt;0,1,0)</f>
        <v>1</v>
      </c>
      <c r="J329" s="26" t="n">
        <f aca="false">D329+E329</f>
        <v>1</v>
      </c>
      <c r="K329" s="26" t="n">
        <f aca="false">(F329+G329+H329+I329)</f>
        <v>4</v>
      </c>
      <c r="L329" s="14"/>
      <c r="M329" s="21"/>
    </row>
    <row r="330" customFormat="false" ht="12.8" hidden="false" customHeight="false" outlineLevel="0" collapsed="false">
      <c r="A330" s="7" t="s">
        <v>889</v>
      </c>
      <c r="B330" s="17" t="str">
        <f aca="false">IF(J330+K330=0,"No card or LoTW",IF(J330=0,"Need card******",IF(K330=0,"******Need LoTW","")))</f>
        <v/>
      </c>
      <c r="C330" s="17" t="str">
        <f aca="false">IF(AND(E330=1,K330=0),"Field check card!",IF(AND(E330=0,K330=0),"",IF(AND(E330=1,K330&gt;0),"",IF(AND(E330=0,K330&gt;0),""))))</f>
        <v/>
      </c>
      <c r="D330" s="26" t="n">
        <f aca="false">IF('DXCC QSL Card Tracking'!D330&gt;0,1,0)</f>
        <v>1</v>
      </c>
      <c r="E330" s="26" t="n">
        <f aca="false">IF('DXCC QSL Card Tracking'!E330&gt;0,1,0)</f>
        <v>0</v>
      </c>
      <c r="F330" s="26" t="n">
        <f aca="false">IF('DXCC LoTW Tracking by Mode'!B330&gt;0,1,0)</f>
        <v>1</v>
      </c>
      <c r="G330" s="26" t="n">
        <f aca="false">IF('DXCC LoTW Tracking by Mode'!C330&gt;0,1,0)</f>
        <v>1</v>
      </c>
      <c r="H330" s="26" t="n">
        <f aca="false">IF('DXCC LoTW Tracking by Mode'!D330&gt;0,1,0)</f>
        <v>1</v>
      </c>
      <c r="I330" s="26" t="n">
        <f aca="false">IF('DXCC LoTW Tracking by Mode'!E330&gt;0,1,0)</f>
        <v>1</v>
      </c>
      <c r="J330" s="26" t="n">
        <f aca="false">D330+E330</f>
        <v>1</v>
      </c>
      <c r="K330" s="26" t="n">
        <f aca="false">(F330+G330+H330+I330)</f>
        <v>4</v>
      </c>
      <c r="L330" s="14"/>
      <c r="M330" s="21"/>
    </row>
    <row r="331" customFormat="false" ht="12.8" hidden="false" customHeight="false" outlineLevel="0" collapsed="false">
      <c r="A331" s="7" t="s">
        <v>891</v>
      </c>
      <c r="B331" s="17" t="s">
        <v>2433</v>
      </c>
      <c r="C331" s="17" t="str">
        <f aca="false">IF(AND(E331=1,K331=0),"Field check card!",IF(AND(E331=0,K331=0),"",IF(AND(E331=1,K331&gt;0),"",IF(AND(E331=0,K331&gt;0),""))))</f>
        <v/>
      </c>
      <c r="D331" s="26" t="n">
        <f aca="false">IF('DXCC QSL Card Tracking'!D331&gt;0,1,0)</f>
        <v>1</v>
      </c>
      <c r="E331" s="26" t="n">
        <f aca="false">IF('DXCC QSL Card Tracking'!E331&gt;0,1,0)</f>
        <v>0</v>
      </c>
      <c r="F331" s="26" t="n">
        <f aca="false">IF('DXCC LoTW Tracking by Mode'!B331&gt;0,1,0)</f>
        <v>1</v>
      </c>
      <c r="G331" s="26" t="n">
        <f aca="false">IF('DXCC LoTW Tracking by Mode'!C331&gt;0,1,0)</f>
        <v>0</v>
      </c>
      <c r="H331" s="26" t="n">
        <f aca="false">IF('DXCC LoTW Tracking by Mode'!D331&gt;0,1,0)</f>
        <v>1</v>
      </c>
      <c r="I331" s="26" t="n">
        <f aca="false">IF('DXCC LoTW Tracking by Mode'!E331&gt;0,1,0)</f>
        <v>0</v>
      </c>
      <c r="J331" s="26" t="n">
        <f aca="false">D331+E331</f>
        <v>1</v>
      </c>
      <c r="K331" s="26" t="n">
        <f aca="false">(F331+G331+H331+I331)</f>
        <v>2</v>
      </c>
      <c r="L331" s="14"/>
      <c r="M331" s="21"/>
    </row>
    <row r="332" customFormat="false" ht="12.8" hidden="false" customHeight="false" outlineLevel="0" collapsed="false">
      <c r="A332" s="7" t="s">
        <v>894</v>
      </c>
      <c r="B332" s="17" t="str">
        <f aca="false">IF(J332+K332=0,"No card or LoTW",IF(J332=0,"Need card******",IF(K332=0,"******Need LoTW","")))</f>
        <v/>
      </c>
      <c r="C332" s="17" t="str">
        <f aca="false">IF(AND(E332=1,K332=0),"Field check card!",IF(AND(E332=0,K332=0),"",IF(AND(E332=1,K332&gt;0),"",IF(AND(E332=0,K332&gt;0),""))))</f>
        <v/>
      </c>
      <c r="D332" s="26" t="n">
        <f aca="false">IF('DXCC QSL Card Tracking'!D332&gt;0,1,0)</f>
        <v>1</v>
      </c>
      <c r="E332" s="26" t="n">
        <f aca="false">IF('DXCC QSL Card Tracking'!E332&gt;0,1,0)</f>
        <v>0</v>
      </c>
      <c r="F332" s="26" t="n">
        <f aca="false">IF('DXCC LoTW Tracking by Mode'!B332&gt;0,1,0)</f>
        <v>1</v>
      </c>
      <c r="G332" s="26" t="n">
        <f aca="false">IF('DXCC LoTW Tracking by Mode'!C332&gt;0,1,0)</f>
        <v>1</v>
      </c>
      <c r="H332" s="26" t="n">
        <f aca="false">IF('DXCC LoTW Tracking by Mode'!D332&gt;0,1,0)</f>
        <v>1</v>
      </c>
      <c r="I332" s="26" t="n">
        <f aca="false">IF('DXCC LoTW Tracking by Mode'!E332&gt;0,1,0)</f>
        <v>1</v>
      </c>
      <c r="J332" s="26" t="n">
        <f aca="false">D332+E332</f>
        <v>1</v>
      </c>
      <c r="K332" s="26" t="n">
        <f aca="false">(F332+G332+H332+I332)</f>
        <v>4</v>
      </c>
      <c r="L332" s="14"/>
      <c r="M332" s="21"/>
    </row>
    <row r="333" customFormat="false" ht="12.8" hidden="false" customHeight="false" outlineLevel="0" collapsed="false">
      <c r="A333" s="7" t="s">
        <v>897</v>
      </c>
      <c r="B333" s="17" t="str">
        <f aca="false">IF(J333+K333=0,"No card or LoTW",IF(J333=0,"Need card******",IF(K333=0,"******Need LoTW","")))</f>
        <v/>
      </c>
      <c r="C333" s="17" t="str">
        <f aca="false">IF(AND(E333=1,K333=0),"Field check card!",IF(AND(E333=0,K333=0),"",IF(AND(E333=1,K333&gt;0),"",IF(AND(E333=0,K333&gt;0),""))))</f>
        <v/>
      </c>
      <c r="D333" s="26" t="n">
        <f aca="false">IF('DXCC QSL Card Tracking'!D333&gt;0,1,0)</f>
        <v>0</v>
      </c>
      <c r="E333" s="26" t="n">
        <f aca="false">IF('DXCC QSL Card Tracking'!E333&gt;0,1,0)</f>
        <v>1</v>
      </c>
      <c r="F333" s="26" t="n">
        <f aca="false">IF('DXCC LoTW Tracking by Mode'!B333&gt;0,1,0)</f>
        <v>1</v>
      </c>
      <c r="G333" s="26" t="n">
        <f aca="false">IF('DXCC LoTW Tracking by Mode'!C333&gt;0,1,0)</f>
        <v>1</v>
      </c>
      <c r="H333" s="26" t="n">
        <f aca="false">IF('DXCC LoTW Tracking by Mode'!D333&gt;0,1,0)</f>
        <v>0</v>
      </c>
      <c r="I333" s="26" t="n">
        <f aca="false">IF('DXCC LoTW Tracking by Mode'!E333&gt;0,1,0)</f>
        <v>1</v>
      </c>
      <c r="J333" s="26" t="n">
        <f aca="false">D333+E333</f>
        <v>1</v>
      </c>
      <c r="K333" s="26" t="n">
        <f aca="false">(F333+G333+H333+I333)</f>
        <v>3</v>
      </c>
      <c r="L333" s="14"/>
      <c r="M333" s="21"/>
    </row>
    <row r="334" customFormat="false" ht="12.8" hidden="false" customHeight="false" outlineLevel="0" collapsed="false">
      <c r="A334" s="7" t="s">
        <v>899</v>
      </c>
      <c r="B334" s="17" t="s">
        <v>2433</v>
      </c>
      <c r="C334" s="17" t="str">
        <f aca="false">IF(AND(E334=1,K334=0),"Field check card!",IF(AND(E334=0,K334=0),"",IF(AND(E334=1,K334&gt;0),"",IF(AND(E334=0,K334&gt;0),""))))</f>
        <v/>
      </c>
      <c r="D334" s="26" t="n">
        <f aca="false">IF('DXCC QSL Card Tracking'!D334&gt;0,1,0)</f>
        <v>0</v>
      </c>
      <c r="E334" s="26" t="n">
        <f aca="false">IF('DXCC QSL Card Tracking'!E334&gt;0,1,0)</f>
        <v>0</v>
      </c>
      <c r="F334" s="26" t="n">
        <f aca="false">IF('DXCC LoTW Tracking by Mode'!B334&gt;0,1,0)</f>
        <v>0</v>
      </c>
      <c r="G334" s="26" t="n">
        <f aca="false">IF('DXCC LoTW Tracking by Mode'!C334&gt;0,1,0)</f>
        <v>0</v>
      </c>
      <c r="H334" s="26" t="n">
        <f aca="false">IF('DXCC LoTW Tracking by Mode'!D334&gt;0,1,0)</f>
        <v>0</v>
      </c>
      <c r="I334" s="26" t="n">
        <f aca="false">IF('DXCC LoTW Tracking by Mode'!E334&gt;0,1,0)</f>
        <v>0</v>
      </c>
      <c r="J334" s="26" t="n">
        <f aca="false">D334+E334</f>
        <v>0</v>
      </c>
      <c r="K334" s="26" t="n">
        <f aca="false">(F334+G334+H334+I334)</f>
        <v>0</v>
      </c>
      <c r="L334" s="14"/>
      <c r="M334" s="21"/>
    </row>
    <row r="335" customFormat="false" ht="12.8" hidden="false" customHeight="false" outlineLevel="0" collapsed="false">
      <c r="A335" s="7" t="s">
        <v>901</v>
      </c>
      <c r="B335" s="17" t="str">
        <f aca="false">IF(J335+K335=0,"No card or LoTW",IF(J335=0,"Need card******",IF(K335=0,"******Need LoTW","")))</f>
        <v/>
      </c>
      <c r="C335" s="17" t="str">
        <f aca="false">IF(AND(E335=1,K335=0),"Field check card!",IF(AND(E335=0,K335=0),"",IF(AND(E335=1,K335&gt;0),"",IF(AND(E335=0,K335&gt;0),""))))</f>
        <v/>
      </c>
      <c r="D335" s="26" t="n">
        <f aca="false">IF('DXCC QSL Card Tracking'!D335&gt;0,1,0)</f>
        <v>0</v>
      </c>
      <c r="E335" s="26" t="n">
        <f aca="false">IF('DXCC QSL Card Tracking'!E335&gt;0,1,0)</f>
        <v>1</v>
      </c>
      <c r="F335" s="26" t="n">
        <f aca="false">IF('DXCC LoTW Tracking by Mode'!B335&gt;0,1,0)</f>
        <v>1</v>
      </c>
      <c r="G335" s="26" t="n">
        <f aca="false">IF('DXCC LoTW Tracking by Mode'!C335&gt;0,1,0)</f>
        <v>1</v>
      </c>
      <c r="H335" s="26" t="n">
        <f aca="false">IF('DXCC LoTW Tracking by Mode'!D335&gt;0,1,0)</f>
        <v>0</v>
      </c>
      <c r="I335" s="26" t="n">
        <f aca="false">IF('DXCC LoTW Tracking by Mode'!E335&gt;0,1,0)</f>
        <v>0</v>
      </c>
      <c r="J335" s="26" t="n">
        <f aca="false">D335+E335</f>
        <v>1</v>
      </c>
      <c r="K335" s="26" t="n">
        <f aca="false">(F335+G335+H335+I335)</f>
        <v>2</v>
      </c>
      <c r="L335" s="14"/>
      <c r="M335" s="21"/>
    </row>
    <row r="336" customFormat="false" ht="12.8" hidden="false" customHeight="false" outlineLevel="0" collapsed="false">
      <c r="A336" s="7" t="s">
        <v>904</v>
      </c>
      <c r="B336" s="17" t="str">
        <f aca="false">IF(J336+K336=0,"No card or LoTW",IF(J336=0,"Need card******",IF(K336=0,"******Need LoTW","")))</f>
        <v/>
      </c>
      <c r="C336" s="17" t="str">
        <f aca="false">IF(AND(E336=1,K336=0),"Field check card!",IF(AND(E336=0,K336=0),"",IF(AND(E336=1,K336&gt;0),"",IF(AND(E336=0,K336&gt;0),""))))</f>
        <v/>
      </c>
      <c r="D336" s="26" t="n">
        <f aca="false">IF('DXCC QSL Card Tracking'!D336&gt;0,1,0)</f>
        <v>0</v>
      </c>
      <c r="E336" s="26" t="n">
        <f aca="false">IF('DXCC QSL Card Tracking'!E336&gt;0,1,0)</f>
        <v>1</v>
      </c>
      <c r="F336" s="26" t="n">
        <f aca="false">IF('DXCC LoTW Tracking by Mode'!B336&gt;0,1,0)</f>
        <v>1</v>
      </c>
      <c r="G336" s="26" t="n">
        <f aca="false">IF('DXCC LoTW Tracking by Mode'!C336&gt;0,1,0)</f>
        <v>1</v>
      </c>
      <c r="H336" s="26" t="n">
        <f aca="false">IF('DXCC LoTW Tracking by Mode'!D336&gt;0,1,0)</f>
        <v>1</v>
      </c>
      <c r="I336" s="26" t="n">
        <f aca="false">IF('DXCC LoTW Tracking by Mode'!E336&gt;0,1,0)</f>
        <v>1</v>
      </c>
      <c r="J336" s="26" t="n">
        <f aca="false">D336+E336</f>
        <v>1</v>
      </c>
      <c r="K336" s="26" t="n">
        <f aca="false">(F336+G336+H336+I336)</f>
        <v>4</v>
      </c>
      <c r="L336" s="14"/>
      <c r="M336" s="21"/>
    </row>
    <row r="337" customFormat="false" ht="12.8" hidden="false" customHeight="false" outlineLevel="0" collapsed="false">
      <c r="A337" s="7" t="s">
        <v>906</v>
      </c>
      <c r="B337" s="17" t="s">
        <v>2433</v>
      </c>
      <c r="C337" s="17" t="str">
        <f aca="false">IF(AND(E337=1,K337=0),"Field check card!",IF(AND(E337=0,K337=0),"",IF(AND(E337=1,K337&gt;0),"",IF(AND(E337=0,K337&gt;0),""))))</f>
        <v/>
      </c>
      <c r="D337" s="26" t="n">
        <f aca="false">IF('DXCC QSL Card Tracking'!D337&gt;0,1,0)</f>
        <v>1</v>
      </c>
      <c r="E337" s="26" t="n">
        <f aca="false">IF('DXCC QSL Card Tracking'!E337&gt;0,1,0)</f>
        <v>0</v>
      </c>
      <c r="F337" s="26" t="n">
        <f aca="false">IF('DXCC LoTW Tracking by Mode'!B337&gt;0,1,0)</f>
        <v>1</v>
      </c>
      <c r="G337" s="26" t="n">
        <f aca="false">IF('DXCC LoTW Tracking by Mode'!C337&gt;0,1,0)</f>
        <v>0</v>
      </c>
      <c r="H337" s="26" t="n">
        <f aca="false">IF('DXCC LoTW Tracking by Mode'!D337&gt;0,1,0)</f>
        <v>1</v>
      </c>
      <c r="I337" s="26" t="n">
        <f aca="false">IF('DXCC LoTW Tracking by Mode'!E337&gt;0,1,0)</f>
        <v>0</v>
      </c>
      <c r="J337" s="26" t="n">
        <f aca="false">D337+E337</f>
        <v>1</v>
      </c>
      <c r="K337" s="26" t="n">
        <f aca="false">(F337+G337+H337+I337)</f>
        <v>2</v>
      </c>
      <c r="L337" s="14"/>
      <c r="M337" s="21"/>
    </row>
    <row r="338" customFormat="false" ht="12.8" hidden="false" customHeight="false" outlineLevel="0" collapsed="false">
      <c r="A338" s="7" t="s">
        <v>909</v>
      </c>
      <c r="B338" s="17" t="str">
        <f aca="false">IF(J338+K338=0,"No card or LoTW",IF(J338=0,"Need card******",IF(K338=0,"******Need LoTW","")))</f>
        <v/>
      </c>
      <c r="C338" s="17" t="str">
        <f aca="false">IF(AND(E338=1,K338=0),"Field check card!",IF(AND(E338=0,K338=0),"",IF(AND(E338=1,K338&gt;0),"",IF(AND(E338=0,K338&gt;0),""))))</f>
        <v/>
      </c>
      <c r="D338" s="26" t="n">
        <f aca="false">IF('DXCC QSL Card Tracking'!D338&gt;0,1,0)</f>
        <v>0</v>
      </c>
      <c r="E338" s="26" t="n">
        <f aca="false">IF('DXCC QSL Card Tracking'!E338&gt;0,1,0)</f>
        <v>1</v>
      </c>
      <c r="F338" s="26" t="n">
        <f aca="false">IF('DXCC LoTW Tracking by Mode'!B338&gt;0,1,0)</f>
        <v>1</v>
      </c>
      <c r="G338" s="26" t="n">
        <f aca="false">IF('DXCC LoTW Tracking by Mode'!C338&gt;0,1,0)</f>
        <v>1</v>
      </c>
      <c r="H338" s="26" t="n">
        <f aca="false">IF('DXCC LoTW Tracking by Mode'!D338&gt;0,1,0)</f>
        <v>1</v>
      </c>
      <c r="I338" s="26" t="n">
        <f aca="false">IF('DXCC LoTW Tracking by Mode'!E338&gt;0,1,0)</f>
        <v>1</v>
      </c>
      <c r="J338" s="26" t="n">
        <f aca="false">D338+E338</f>
        <v>1</v>
      </c>
      <c r="K338" s="26" t="n">
        <f aca="false">(F338+G338+H338+I338)</f>
        <v>4</v>
      </c>
      <c r="L338" s="14"/>
      <c r="M338" s="21"/>
    </row>
    <row r="339" customFormat="false" ht="12.8" hidden="false" customHeight="false" outlineLevel="0" collapsed="false">
      <c r="A339" s="7" t="s">
        <v>912</v>
      </c>
      <c r="B339" s="17" t="str">
        <f aca="false">IF(J339+K339=0,"No card or LoTW",IF(J339=0,"Need card******",IF(K339=0,"******Need LoTW","")))</f>
        <v/>
      </c>
      <c r="C339" s="17" t="str">
        <f aca="false">IF(AND(E339=1,K339=0),"Field check card!",IF(AND(E339=0,K339=0),"",IF(AND(E339=1,K339&gt;0),"",IF(AND(E339=0,K339&gt;0),""))))</f>
        <v/>
      </c>
      <c r="D339" s="26" t="n">
        <f aca="false">IF('DXCC QSL Card Tracking'!D339&gt;0,1,0)</f>
        <v>0</v>
      </c>
      <c r="E339" s="26" t="n">
        <f aca="false">IF('DXCC QSL Card Tracking'!E339&gt;0,1,0)</f>
        <v>1</v>
      </c>
      <c r="F339" s="26" t="n">
        <f aca="false">IF('DXCC LoTW Tracking by Mode'!B339&gt;0,1,0)</f>
        <v>1</v>
      </c>
      <c r="G339" s="26" t="n">
        <f aca="false">IF('DXCC LoTW Tracking by Mode'!C339&gt;0,1,0)</f>
        <v>1</v>
      </c>
      <c r="H339" s="26" t="n">
        <f aca="false">IF('DXCC LoTW Tracking by Mode'!D339&gt;0,1,0)</f>
        <v>1</v>
      </c>
      <c r="I339" s="26" t="n">
        <f aca="false">IF('DXCC LoTW Tracking by Mode'!E339&gt;0,1,0)</f>
        <v>1</v>
      </c>
      <c r="J339" s="26" t="n">
        <f aca="false">D339+E339</f>
        <v>1</v>
      </c>
      <c r="K339" s="26" t="n">
        <f aca="false">(F339+G339+H339+I339)</f>
        <v>4</v>
      </c>
      <c r="L339" s="14"/>
      <c r="M339" s="21"/>
    </row>
    <row r="340" customFormat="false" ht="12.8" hidden="false" customHeight="false" outlineLevel="0" collapsed="false">
      <c r="A340" s="7" t="s">
        <v>915</v>
      </c>
      <c r="B340" s="17" t="str">
        <f aca="false">IF(J340+K340=0,"No card or LoTW",IF(J340=0,"Need card******",IF(K340=0,"******Need LoTW","")))</f>
        <v/>
      </c>
      <c r="C340" s="17" t="str">
        <f aca="false">IF(AND(E340=1,K340=0),"Field check card!",IF(AND(E340=0,K340=0),"",IF(AND(E340=1,K340&gt;0),"",IF(AND(E340=0,K340&gt;0),""))))</f>
        <v/>
      </c>
      <c r="D340" s="26" t="n">
        <f aca="false">IF('DXCC QSL Card Tracking'!D340&gt;0,1,0)</f>
        <v>1</v>
      </c>
      <c r="E340" s="26" t="n">
        <f aca="false">IF('DXCC QSL Card Tracking'!E340&gt;0,1,0)</f>
        <v>0</v>
      </c>
      <c r="F340" s="26" t="n">
        <f aca="false">IF('DXCC LoTW Tracking by Mode'!B340&gt;0,1,0)</f>
        <v>1</v>
      </c>
      <c r="G340" s="26" t="n">
        <f aca="false">IF('DXCC LoTW Tracking by Mode'!C340&gt;0,1,0)</f>
        <v>1</v>
      </c>
      <c r="H340" s="26" t="n">
        <f aca="false">IF('DXCC LoTW Tracking by Mode'!D340&gt;0,1,0)</f>
        <v>1</v>
      </c>
      <c r="I340" s="26" t="n">
        <f aca="false">IF('DXCC LoTW Tracking by Mode'!E340&gt;0,1,0)</f>
        <v>0</v>
      </c>
      <c r="J340" s="26" t="n">
        <f aca="false">D340+E340</f>
        <v>1</v>
      </c>
      <c r="K340" s="26" t="n">
        <f aca="false">(F340+G340+H340+I340)</f>
        <v>3</v>
      </c>
      <c r="L340" s="14"/>
      <c r="M340" s="21"/>
    </row>
    <row r="341" customFormat="false" ht="12.8" hidden="false" customHeight="false" outlineLevel="0" collapsed="false">
      <c r="A341" s="7" t="s">
        <v>918</v>
      </c>
      <c r="B341" s="17" t="str">
        <f aca="false">IF(J341+K341=0,"No card or LoTW",IF(J341=0,"Need card******",IF(K341=0,"******Need LoTW","")))</f>
        <v/>
      </c>
      <c r="C341" s="17" t="str">
        <f aca="false">IF(AND(E341=1,K341=0),"Field check card!",IF(AND(E341=0,K341=0),"",IF(AND(E341=1,K341&gt;0),"",IF(AND(E341=0,K341&gt;0),""))))</f>
        <v/>
      </c>
      <c r="D341" s="26" t="n">
        <f aca="false">IF('DXCC QSL Card Tracking'!D341&gt;0,1,0)</f>
        <v>0</v>
      </c>
      <c r="E341" s="26" t="n">
        <f aca="false">IF('DXCC QSL Card Tracking'!E341&gt;0,1,0)</f>
        <v>1</v>
      </c>
      <c r="F341" s="26" t="n">
        <f aca="false">IF('DXCC LoTW Tracking by Mode'!B341&gt;0,1,0)</f>
        <v>1</v>
      </c>
      <c r="G341" s="26" t="n">
        <f aca="false">IF('DXCC LoTW Tracking by Mode'!C341&gt;0,1,0)</f>
        <v>1</v>
      </c>
      <c r="H341" s="26" t="n">
        <f aca="false">IF('DXCC LoTW Tracking by Mode'!D341&gt;0,1,0)</f>
        <v>1</v>
      </c>
      <c r="I341" s="26" t="n">
        <f aca="false">IF('DXCC LoTW Tracking by Mode'!E341&gt;0,1,0)</f>
        <v>0</v>
      </c>
      <c r="J341" s="26" t="n">
        <f aca="false">D341+E341</f>
        <v>1</v>
      </c>
      <c r="K341" s="26" t="n">
        <f aca="false">(F341+G341+H341+I341)</f>
        <v>3</v>
      </c>
      <c r="L341" s="14"/>
      <c r="M341" s="21"/>
    </row>
    <row r="342" customFormat="false" ht="12.8" hidden="false" customHeight="false" outlineLevel="0" collapsed="false">
      <c r="A342" s="7" t="s">
        <v>920</v>
      </c>
      <c r="B342" s="17" t="str">
        <f aca="false">IF(J342+K342=0,"No card or LoTW",IF(J342=0,"Need card******",IF(K342=0,"******Need LoTW","")))</f>
        <v/>
      </c>
      <c r="C342" s="17" t="str">
        <f aca="false">IF(AND(E342=1,K342=0),"Field check card!",IF(AND(E342=0,K342=0),"",IF(AND(E342=1,K342&gt;0),"",IF(AND(E342=0,K342&gt;0),""))))</f>
        <v/>
      </c>
      <c r="D342" s="26" t="n">
        <f aca="false">IF('DXCC QSL Card Tracking'!D342&gt;0,1,0)</f>
        <v>1</v>
      </c>
      <c r="E342" s="26" t="n">
        <f aca="false">IF('DXCC QSL Card Tracking'!E342&gt;0,1,0)</f>
        <v>0</v>
      </c>
      <c r="F342" s="26" t="n">
        <f aca="false">IF('DXCC LoTW Tracking by Mode'!B342&gt;0,1,0)</f>
        <v>1</v>
      </c>
      <c r="G342" s="26" t="n">
        <f aca="false">IF('DXCC LoTW Tracking by Mode'!C342&gt;0,1,0)</f>
        <v>1</v>
      </c>
      <c r="H342" s="26" t="n">
        <f aca="false">IF('DXCC LoTW Tracking by Mode'!D342&gt;0,1,0)</f>
        <v>1</v>
      </c>
      <c r="I342" s="26" t="n">
        <f aca="false">IF('DXCC LoTW Tracking by Mode'!E342&gt;0,1,0)</f>
        <v>1</v>
      </c>
      <c r="J342" s="26" t="n">
        <f aca="false">D342+E342</f>
        <v>1</v>
      </c>
      <c r="K342" s="26" t="n">
        <f aca="false">(F342+G342+H342+I342)</f>
        <v>4</v>
      </c>
      <c r="L342" s="14"/>
      <c r="M342" s="21"/>
    </row>
    <row r="343" customFormat="false" ht="12.8" hidden="false" customHeight="false" outlineLevel="0" collapsed="false">
      <c r="A343" s="7" t="s">
        <v>923</v>
      </c>
      <c r="B343" s="17" t="str">
        <f aca="false">IF(J343+K343=0,"No card or LoTW",IF(J343=0,"Need card******",IF(K343=0,"******Need LoTW","")))</f>
        <v/>
      </c>
      <c r="C343" s="17" t="str">
        <f aca="false">IF(AND(E343=1,K343=0),"Field check card!",IF(AND(E343=0,K343=0),"",IF(AND(E343=1,K343&gt;0),"",IF(AND(E343=0,K343&gt;0),""))))</f>
        <v/>
      </c>
      <c r="D343" s="26" t="n">
        <f aca="false">IF('DXCC QSL Card Tracking'!D343&gt;0,1,0)</f>
        <v>0</v>
      </c>
      <c r="E343" s="26" t="n">
        <f aca="false">IF('DXCC QSL Card Tracking'!E343&gt;0,1,0)</f>
        <v>1</v>
      </c>
      <c r="F343" s="26" t="n">
        <f aca="false">IF('DXCC LoTW Tracking by Mode'!B343&gt;0,1,0)</f>
        <v>1</v>
      </c>
      <c r="G343" s="26" t="n">
        <f aca="false">IF('DXCC LoTW Tracking by Mode'!C343&gt;0,1,0)</f>
        <v>1</v>
      </c>
      <c r="H343" s="26" t="n">
        <f aca="false">IF('DXCC LoTW Tracking by Mode'!D343&gt;0,1,0)</f>
        <v>1</v>
      </c>
      <c r="I343" s="26" t="n">
        <f aca="false">IF('DXCC LoTW Tracking by Mode'!E343&gt;0,1,0)</f>
        <v>1</v>
      </c>
      <c r="J343" s="26" t="n">
        <f aca="false">D343+E343</f>
        <v>1</v>
      </c>
      <c r="K343" s="26" t="n">
        <f aca="false">(F343+G343+H343+I343)</f>
        <v>4</v>
      </c>
      <c r="L343" s="14"/>
      <c r="M343" s="21"/>
    </row>
    <row r="344" customFormat="false" ht="12.8" hidden="false" customHeight="false" outlineLevel="0" collapsed="false">
      <c r="A344" s="7" t="s">
        <v>925</v>
      </c>
      <c r="B344" s="17" t="str">
        <f aca="false">IF(J344+K344=0,"No card or LoTW",IF(J344=0,"Need card******",IF(K344=0,"******Need LoTW","")))</f>
        <v/>
      </c>
      <c r="C344" s="17" t="str">
        <f aca="false">IF(AND(E344=1,K344=0),"Field check card!",IF(AND(E344=0,K344=0),"",IF(AND(E344=1,K344&gt;0),"",IF(AND(E344=0,K344&gt;0),""))))</f>
        <v/>
      </c>
      <c r="D344" s="26" t="n">
        <f aca="false">IF('DXCC QSL Card Tracking'!D344&gt;0,1,0)</f>
        <v>0</v>
      </c>
      <c r="E344" s="26" t="n">
        <f aca="false">IF('DXCC QSL Card Tracking'!E344&gt;0,1,0)</f>
        <v>1</v>
      </c>
      <c r="F344" s="26" t="n">
        <f aca="false">IF('DXCC LoTW Tracking by Mode'!B344&gt;0,1,0)</f>
        <v>1</v>
      </c>
      <c r="G344" s="26" t="n">
        <f aca="false">IF('DXCC LoTW Tracking by Mode'!C344&gt;0,1,0)</f>
        <v>1</v>
      </c>
      <c r="H344" s="26" t="n">
        <f aca="false">IF('DXCC LoTW Tracking by Mode'!D344&gt;0,1,0)</f>
        <v>0</v>
      </c>
      <c r="I344" s="26" t="n">
        <f aca="false">IF('DXCC LoTW Tracking by Mode'!E344&gt;0,1,0)</f>
        <v>1</v>
      </c>
      <c r="J344" s="26" t="n">
        <f aca="false">D344+E344</f>
        <v>1</v>
      </c>
      <c r="K344" s="26" t="n">
        <f aca="false">(F344+G344+H344+I344)</f>
        <v>3</v>
      </c>
      <c r="L344" s="14"/>
      <c r="M344" s="21"/>
    </row>
    <row r="345" customFormat="false" ht="12.8" hidden="false" customHeight="false" outlineLevel="0" collapsed="false">
      <c r="A345" s="7" t="s">
        <v>927</v>
      </c>
      <c r="B345" s="17" t="str">
        <f aca="false">IF(J345+K345=0,"No card or LoTW",IF(J345=0,"Need card******",IF(K345=0,"******Need LoTW","")))</f>
        <v/>
      </c>
      <c r="C345" s="17" t="str">
        <f aca="false">IF(AND(E345=1,K345=0),"Field check card!",IF(AND(E345=0,K345=0),"",IF(AND(E345=1,K345&gt;0),"",IF(AND(E345=0,K345&gt;0),""))))</f>
        <v/>
      </c>
      <c r="D345" s="26" t="n">
        <f aca="false">IF('DXCC QSL Card Tracking'!D345&gt;0,1,0)</f>
        <v>0</v>
      </c>
      <c r="E345" s="26" t="n">
        <f aca="false">IF('DXCC QSL Card Tracking'!E345&gt;0,1,0)</f>
        <v>1</v>
      </c>
      <c r="F345" s="26" t="n">
        <f aca="false">IF('DXCC LoTW Tracking by Mode'!B345&gt;0,1,0)</f>
        <v>1</v>
      </c>
      <c r="G345" s="26" t="n">
        <f aca="false">IF('DXCC LoTW Tracking by Mode'!C345&gt;0,1,0)</f>
        <v>1</v>
      </c>
      <c r="H345" s="26" t="n">
        <f aca="false">IF('DXCC LoTW Tracking by Mode'!D345&gt;0,1,0)</f>
        <v>0</v>
      </c>
      <c r="I345" s="26" t="n">
        <f aca="false">IF('DXCC LoTW Tracking by Mode'!E345&gt;0,1,0)</f>
        <v>0</v>
      </c>
      <c r="J345" s="26" t="n">
        <f aca="false">D345+E345</f>
        <v>1</v>
      </c>
      <c r="K345" s="26" t="n">
        <f aca="false">(F345+G345+H345+I345)</f>
        <v>2</v>
      </c>
      <c r="L345" s="14"/>
      <c r="M345" s="21"/>
    </row>
    <row r="346" customFormat="false" ht="12.8" hidden="false" customHeight="false" outlineLevel="0" collapsed="false">
      <c r="A346" s="7" t="s">
        <v>930</v>
      </c>
      <c r="B346" s="17" t="str">
        <f aca="false">IF(J346+K346=0,"No card or LoTW",IF(J346=0,"Need card******",IF(K346=0,"******Need LoTW","")))</f>
        <v/>
      </c>
      <c r="C346" s="17" t="str">
        <f aca="false">IF(AND(E346=1,K346=0),"Field check card!",IF(AND(E346=0,K346=0),"",IF(AND(E346=1,K346&gt;0),"",IF(AND(E346=0,K346&gt;0),""))))</f>
        <v/>
      </c>
      <c r="D346" s="26" t="n">
        <f aca="false">IF('DXCC QSL Card Tracking'!D346&gt;0,1,0)</f>
        <v>0</v>
      </c>
      <c r="E346" s="26" t="n">
        <f aca="false">IF('DXCC QSL Card Tracking'!E346&gt;0,1,0)</f>
        <v>1</v>
      </c>
      <c r="F346" s="26" t="n">
        <f aca="false">IF('DXCC LoTW Tracking by Mode'!B346&gt;0,1,0)</f>
        <v>1</v>
      </c>
      <c r="G346" s="26" t="n">
        <f aca="false">IF('DXCC LoTW Tracking by Mode'!C346&gt;0,1,0)</f>
        <v>1</v>
      </c>
      <c r="H346" s="26" t="n">
        <f aca="false">IF('DXCC LoTW Tracking by Mode'!D346&gt;0,1,0)</f>
        <v>0</v>
      </c>
      <c r="I346" s="26" t="n">
        <f aca="false">IF('DXCC LoTW Tracking by Mode'!E346&gt;0,1,0)</f>
        <v>1</v>
      </c>
      <c r="J346" s="26" t="n">
        <f aca="false">D346+E346</f>
        <v>1</v>
      </c>
      <c r="K346" s="26" t="n">
        <f aca="false">(F346+G346+H346+I346)</f>
        <v>3</v>
      </c>
      <c r="L346" s="14"/>
      <c r="M346" s="21"/>
    </row>
    <row r="347" customFormat="false" ht="12.8" hidden="false" customHeight="false" outlineLevel="0" collapsed="false">
      <c r="A347" s="7" t="s">
        <v>932</v>
      </c>
      <c r="B347" s="17" t="s">
        <v>2433</v>
      </c>
      <c r="C347" s="17" t="str">
        <f aca="false">IF(AND(E347=1,K347=0),"Field check card!",IF(AND(E347=0,K347=0),"",IF(AND(E347=1,K347&gt;0),"",IF(AND(E347=0,K347&gt;0),""))))</f>
        <v/>
      </c>
      <c r="D347" s="26" t="n">
        <f aca="false">IF('DXCC QSL Card Tracking'!D347&gt;0,1,0)</f>
        <v>0</v>
      </c>
      <c r="E347" s="26" t="n">
        <f aca="false">IF('DXCC QSL Card Tracking'!E347&gt;0,1,0)</f>
        <v>0</v>
      </c>
      <c r="F347" s="26" t="n">
        <f aca="false">IF('DXCC LoTW Tracking by Mode'!B347&gt;0,1,0)</f>
        <v>0</v>
      </c>
      <c r="G347" s="26" t="n">
        <f aca="false">IF('DXCC LoTW Tracking by Mode'!C347&gt;0,1,0)</f>
        <v>0</v>
      </c>
      <c r="H347" s="26" t="n">
        <f aca="false">IF('DXCC LoTW Tracking by Mode'!D347&gt;0,1,0)</f>
        <v>0</v>
      </c>
      <c r="I347" s="26" t="n">
        <f aca="false">IF('DXCC LoTW Tracking by Mode'!E347&gt;0,1,0)</f>
        <v>0</v>
      </c>
      <c r="J347" s="26" t="n">
        <f aca="false">D347+E347</f>
        <v>0</v>
      </c>
      <c r="K347" s="26" t="n">
        <f aca="false">(F347+G347+H347+I347)</f>
        <v>0</v>
      </c>
      <c r="L347" s="14"/>
      <c r="M347" s="21"/>
    </row>
    <row r="348" customFormat="false" ht="12.8" hidden="false" customHeight="false" outlineLevel="0" collapsed="false">
      <c r="A348" s="7" t="s">
        <v>934</v>
      </c>
      <c r="B348" s="17" t="str">
        <f aca="false">IF(J348+K348=0,"No card or LoTW",IF(J348=0,"Need card******",IF(K348=0,"******Need LoTW","")))</f>
        <v/>
      </c>
      <c r="C348" s="17" t="str">
        <f aca="false">IF(AND(E348=1,K348=0),"Field check card!",IF(AND(E348=0,K348=0),"",IF(AND(E348=1,K348&gt;0),"",IF(AND(E348=0,K348&gt;0),""))))</f>
        <v/>
      </c>
      <c r="D348" s="26" t="n">
        <f aca="false">IF('DXCC QSL Card Tracking'!D348&gt;0,1,0)</f>
        <v>0</v>
      </c>
      <c r="E348" s="26" t="n">
        <f aca="false">IF('DXCC QSL Card Tracking'!E348&gt;0,1,0)</f>
        <v>1</v>
      </c>
      <c r="F348" s="26" t="n">
        <f aca="false">IF('DXCC LoTW Tracking by Mode'!B348&gt;0,1,0)</f>
        <v>1</v>
      </c>
      <c r="G348" s="26" t="n">
        <f aca="false">IF('DXCC LoTW Tracking by Mode'!C348&gt;0,1,0)</f>
        <v>1</v>
      </c>
      <c r="H348" s="26" t="n">
        <f aca="false">IF('DXCC LoTW Tracking by Mode'!D348&gt;0,1,0)</f>
        <v>1</v>
      </c>
      <c r="I348" s="26" t="n">
        <f aca="false">IF('DXCC LoTW Tracking by Mode'!E348&gt;0,1,0)</f>
        <v>1</v>
      </c>
      <c r="J348" s="26" t="n">
        <f aca="false">D348+E348</f>
        <v>1</v>
      </c>
      <c r="K348" s="26" t="n">
        <f aca="false">(F348+G348+H348+I348)</f>
        <v>4</v>
      </c>
      <c r="L348" s="14"/>
      <c r="M348" s="21"/>
    </row>
    <row r="349" customFormat="false" ht="12.8" hidden="false" customHeight="false" outlineLevel="0" collapsed="false">
      <c r="A349" s="7" t="s">
        <v>937</v>
      </c>
      <c r="B349" s="17" t="str">
        <f aca="false">IF(J349+K349=0,"No card or LoTW",IF(J349=0,"Need card******",IF(K349=0,"******Need LoTW","")))</f>
        <v/>
      </c>
      <c r="C349" s="17" t="str">
        <f aca="false">IF(AND(E349=1,K349=0),"Field check card!",IF(AND(E349=0,K349=0),"",IF(AND(E349=1,K349&gt;0),"",IF(AND(E349=0,K349&gt;0),""))))</f>
        <v/>
      </c>
      <c r="D349" s="26" t="n">
        <f aca="false">IF('DXCC QSL Card Tracking'!D349&gt;0,1,0)</f>
        <v>0</v>
      </c>
      <c r="E349" s="26" t="n">
        <f aca="false">IF('DXCC QSL Card Tracking'!E349&gt;0,1,0)</f>
        <v>1</v>
      </c>
      <c r="F349" s="26" t="n">
        <f aca="false">IF('DXCC LoTW Tracking by Mode'!B349&gt;0,1,0)</f>
        <v>1</v>
      </c>
      <c r="G349" s="26" t="n">
        <f aca="false">IF('DXCC LoTW Tracking by Mode'!C349&gt;0,1,0)</f>
        <v>1</v>
      </c>
      <c r="H349" s="26" t="n">
        <f aca="false">IF('DXCC LoTW Tracking by Mode'!D349&gt;0,1,0)</f>
        <v>1</v>
      </c>
      <c r="I349" s="26" t="n">
        <f aca="false">IF('DXCC LoTW Tracking by Mode'!E349&gt;0,1,0)</f>
        <v>1</v>
      </c>
      <c r="J349" s="26" t="n">
        <f aca="false">D349+E349</f>
        <v>1</v>
      </c>
      <c r="K349" s="26" t="n">
        <f aca="false">(F349+G349+H349+I349)</f>
        <v>4</v>
      </c>
      <c r="L349" s="14"/>
      <c r="M349" s="21"/>
    </row>
    <row r="350" customFormat="false" ht="12.8" hidden="false" customHeight="false" outlineLevel="0" collapsed="false">
      <c r="A350" s="7" t="s">
        <v>940</v>
      </c>
      <c r="B350" s="17" t="str">
        <f aca="false">IF(J350+K350=0,"No card or LoTW",IF(J350=0,"Need card******",IF(K350=0,"******Need LoTW","")))</f>
        <v/>
      </c>
      <c r="C350" s="17" t="str">
        <f aca="false">IF(AND(E350=1,K350=0),"Field check card!",IF(AND(E350=0,K350=0),"",IF(AND(E350=1,K350&gt;0),"",IF(AND(E350=0,K350&gt;0),""))))</f>
        <v/>
      </c>
      <c r="D350" s="26" t="n">
        <f aca="false">IF('DXCC QSL Card Tracking'!D350&gt;0,1,0)</f>
        <v>0</v>
      </c>
      <c r="E350" s="26" t="n">
        <f aca="false">IF('DXCC QSL Card Tracking'!E350&gt;0,1,0)</f>
        <v>1</v>
      </c>
      <c r="F350" s="26" t="n">
        <f aca="false">IF('DXCC LoTW Tracking by Mode'!B350&gt;0,1,0)</f>
        <v>1</v>
      </c>
      <c r="G350" s="26" t="n">
        <f aca="false">IF('DXCC LoTW Tracking by Mode'!C350&gt;0,1,0)</f>
        <v>1</v>
      </c>
      <c r="H350" s="26" t="n">
        <f aca="false">IF('DXCC LoTW Tracking by Mode'!D350&gt;0,1,0)</f>
        <v>0</v>
      </c>
      <c r="I350" s="26" t="n">
        <f aca="false">IF('DXCC LoTW Tracking by Mode'!E350&gt;0,1,0)</f>
        <v>0</v>
      </c>
      <c r="J350" s="26" t="n">
        <f aca="false">D350+E350</f>
        <v>1</v>
      </c>
      <c r="K350" s="26" t="n">
        <f aca="false">(F350+G350+H350+I350)</f>
        <v>2</v>
      </c>
      <c r="L350" s="14"/>
      <c r="M350" s="21"/>
    </row>
    <row r="351" customFormat="false" ht="12.8" hidden="false" customHeight="false" outlineLevel="0" collapsed="false">
      <c r="A351" s="7" t="s">
        <v>943</v>
      </c>
      <c r="B351" s="17" t="str">
        <f aca="false">IF(J351+K351=0,"No card or LoTW",IF(J351=0,"Need card******",IF(K351=0,"******Need LoTW","")))</f>
        <v/>
      </c>
      <c r="C351" s="17" t="str">
        <f aca="false">IF(AND(E351=1,K351=0),"Field check card!",IF(AND(E351=0,K351=0),"",IF(AND(E351=1,K351&gt;0),"",IF(AND(E351=0,K351&gt;0),""))))</f>
        <v/>
      </c>
      <c r="D351" s="26" t="n">
        <f aca="false">IF('DXCC QSL Card Tracking'!D351&gt;0,1,0)</f>
        <v>0</v>
      </c>
      <c r="E351" s="26" t="n">
        <f aca="false">IF('DXCC QSL Card Tracking'!E351&gt;0,1,0)</f>
        <v>1</v>
      </c>
      <c r="F351" s="26" t="n">
        <f aca="false">IF('DXCC LoTW Tracking by Mode'!B351&gt;0,1,0)</f>
        <v>1</v>
      </c>
      <c r="G351" s="26" t="n">
        <f aca="false">IF('DXCC LoTW Tracking by Mode'!C351&gt;0,1,0)</f>
        <v>1</v>
      </c>
      <c r="H351" s="26" t="n">
        <f aca="false">IF('DXCC LoTW Tracking by Mode'!D351&gt;0,1,0)</f>
        <v>0</v>
      </c>
      <c r="I351" s="26" t="n">
        <f aca="false">IF('DXCC LoTW Tracking by Mode'!E351&gt;0,1,0)</f>
        <v>1</v>
      </c>
      <c r="J351" s="26" t="n">
        <f aca="false">D351+E351</f>
        <v>1</v>
      </c>
      <c r="K351" s="26" t="n">
        <f aca="false">(F351+G351+H351+I351)</f>
        <v>3</v>
      </c>
      <c r="L351" s="14"/>
      <c r="M351" s="21"/>
    </row>
    <row r="352" customFormat="false" ht="12.8" hidden="false" customHeight="false" outlineLevel="0" collapsed="false">
      <c r="A352" s="7" t="s">
        <v>946</v>
      </c>
      <c r="B352" s="17" t="str">
        <f aca="false">IF(J352+K352=0,"No card or LoTW",IF(J352=0,"Need card******",IF(K352=0,"******Need LoTW","")))</f>
        <v/>
      </c>
      <c r="C352" s="17" t="str">
        <f aca="false">IF(AND(E352=1,K352=0),"Field check card!",IF(AND(E352=0,K352=0),"",IF(AND(E352=1,K352&gt;0),"",IF(AND(E352=0,K352&gt;0),""))))</f>
        <v/>
      </c>
      <c r="D352" s="26" t="n">
        <f aca="false">IF('DXCC QSL Card Tracking'!D352&gt;0,1,0)</f>
        <v>0</v>
      </c>
      <c r="E352" s="26" t="n">
        <f aca="false">IF('DXCC QSL Card Tracking'!E352&gt;0,1,0)</f>
        <v>1</v>
      </c>
      <c r="F352" s="26" t="n">
        <f aca="false">IF('DXCC LoTW Tracking by Mode'!B352&gt;0,1,0)</f>
        <v>1</v>
      </c>
      <c r="G352" s="26" t="n">
        <f aca="false">IF('DXCC LoTW Tracking by Mode'!C352&gt;0,1,0)</f>
        <v>1</v>
      </c>
      <c r="H352" s="26" t="n">
        <f aca="false">IF('DXCC LoTW Tracking by Mode'!D352&gt;0,1,0)</f>
        <v>1</v>
      </c>
      <c r="I352" s="26" t="n">
        <f aca="false">IF('DXCC LoTW Tracking by Mode'!E352&gt;0,1,0)</f>
        <v>0</v>
      </c>
      <c r="J352" s="26" t="n">
        <f aca="false">D352+E352</f>
        <v>1</v>
      </c>
      <c r="K352" s="26" t="n">
        <f aca="false">(F352+G352+H352+I352)</f>
        <v>3</v>
      </c>
      <c r="L352" s="14"/>
      <c r="M352" s="21"/>
    </row>
    <row r="353" customFormat="false" ht="12.8" hidden="false" customHeight="false" outlineLevel="0" collapsed="false">
      <c r="A353" s="7" t="s">
        <v>948</v>
      </c>
      <c r="B353" s="17" t="s">
        <v>2433</v>
      </c>
      <c r="C353" s="17" t="str">
        <f aca="false">IF(AND(E353=1,K353=0),"Field check card!",IF(AND(E353=0,K353=0),"",IF(AND(E353=1,K353&gt;0),"",IF(AND(E353=0,K353&gt;0),""))))</f>
        <v/>
      </c>
      <c r="D353" s="26" t="n">
        <f aca="false">IF('DXCC QSL Card Tracking'!D353&gt;0,1,0)</f>
        <v>0</v>
      </c>
      <c r="E353" s="26" t="n">
        <f aca="false">IF('DXCC QSL Card Tracking'!E353&gt;0,1,0)</f>
        <v>0</v>
      </c>
      <c r="F353" s="26" t="n">
        <f aca="false">IF('DXCC LoTW Tracking by Mode'!B353&gt;0,1,0)</f>
        <v>0</v>
      </c>
      <c r="G353" s="26" t="n">
        <f aca="false">IF('DXCC LoTW Tracking by Mode'!C353&gt;0,1,0)</f>
        <v>0</v>
      </c>
      <c r="H353" s="26" t="n">
        <f aca="false">IF('DXCC LoTW Tracking by Mode'!D353&gt;0,1,0)</f>
        <v>0</v>
      </c>
      <c r="I353" s="26" t="n">
        <f aca="false">IF('DXCC LoTW Tracking by Mode'!E353&gt;0,1,0)</f>
        <v>0</v>
      </c>
      <c r="J353" s="26" t="n">
        <f aca="false">D353+E353</f>
        <v>0</v>
      </c>
      <c r="K353" s="26" t="n">
        <f aca="false">(F353+G353+H353+I353)</f>
        <v>0</v>
      </c>
      <c r="L353" s="14"/>
      <c r="M353" s="21"/>
    </row>
    <row r="354" customFormat="false" ht="12.8" hidden="false" customHeight="false" outlineLevel="0" collapsed="false">
      <c r="A354" s="7" t="s">
        <v>950</v>
      </c>
      <c r="B354" s="17" t="str">
        <f aca="false">IF(J354+K354=0,"No card or LoTW",IF(J354=0,"Need card******",IF(K354=0,"******Need LoTW","")))</f>
        <v/>
      </c>
      <c r="C354" s="17" t="str">
        <f aca="false">IF(AND(E354=1,K354=0),"Field check card!",IF(AND(E354=0,K354=0),"",IF(AND(E354=1,K354&gt;0),"",IF(AND(E354=0,K354&gt;0),""))))</f>
        <v/>
      </c>
      <c r="D354" s="26" t="n">
        <f aca="false">IF('DXCC QSL Card Tracking'!D354&gt;0,1,0)</f>
        <v>1</v>
      </c>
      <c r="E354" s="26" t="n">
        <f aca="false">IF('DXCC QSL Card Tracking'!E354&gt;0,1,0)</f>
        <v>0</v>
      </c>
      <c r="F354" s="26" t="n">
        <f aca="false">IF('DXCC LoTW Tracking by Mode'!B354&gt;0,1,0)</f>
        <v>1</v>
      </c>
      <c r="G354" s="26" t="n">
        <f aca="false">IF('DXCC LoTW Tracking by Mode'!C354&gt;0,1,0)</f>
        <v>1</v>
      </c>
      <c r="H354" s="26" t="n">
        <f aca="false">IF('DXCC LoTW Tracking by Mode'!D354&gt;0,1,0)</f>
        <v>0</v>
      </c>
      <c r="I354" s="26" t="n">
        <f aca="false">IF('DXCC LoTW Tracking by Mode'!E354&gt;0,1,0)</f>
        <v>1</v>
      </c>
      <c r="J354" s="26" t="n">
        <f aca="false">D354+E354</f>
        <v>1</v>
      </c>
      <c r="K354" s="26" t="n">
        <f aca="false">(F354+G354+H354+I354)</f>
        <v>3</v>
      </c>
      <c r="L354" s="14"/>
      <c r="M354" s="21"/>
    </row>
    <row r="355" customFormat="false" ht="12.8" hidden="false" customHeight="false" outlineLevel="0" collapsed="false">
      <c r="A355" s="7" t="s">
        <v>953</v>
      </c>
      <c r="B355" s="17" t="str">
        <f aca="false">IF(J355+K355=0,"No card or LoTW",IF(J355=0,"Need card******",IF(K355=0,"******Need LoTW","")))</f>
        <v/>
      </c>
      <c r="C355" s="17" t="str">
        <f aca="false">IF(AND(E355=1,K355=0),"Field check card!",IF(AND(E355=0,K355=0),"",IF(AND(E355=1,K355&gt;0),"",IF(AND(E355=0,K355&gt;0),""))))</f>
        <v/>
      </c>
      <c r="D355" s="26" t="n">
        <f aca="false">IF('DXCC QSL Card Tracking'!D355&gt;0,1,0)</f>
        <v>0</v>
      </c>
      <c r="E355" s="26" t="n">
        <f aca="false">IF('DXCC QSL Card Tracking'!E355&gt;0,1,0)</f>
        <v>1</v>
      </c>
      <c r="F355" s="26" t="n">
        <f aca="false">IF('DXCC LoTW Tracking by Mode'!B355&gt;0,1,0)</f>
        <v>1</v>
      </c>
      <c r="G355" s="26" t="n">
        <f aca="false">IF('DXCC LoTW Tracking by Mode'!C355&gt;0,1,0)</f>
        <v>1</v>
      </c>
      <c r="H355" s="26" t="n">
        <f aca="false">IF('DXCC LoTW Tracking by Mode'!D355&gt;0,1,0)</f>
        <v>1</v>
      </c>
      <c r="I355" s="26" t="n">
        <f aca="false">IF('DXCC LoTW Tracking by Mode'!E355&gt;0,1,0)</f>
        <v>0</v>
      </c>
      <c r="J355" s="26" t="n">
        <f aca="false">D355+E355</f>
        <v>1</v>
      </c>
      <c r="K355" s="26" t="n">
        <f aca="false">(F355+G355+H355+I355)</f>
        <v>3</v>
      </c>
      <c r="L355" s="14"/>
      <c r="M355" s="21"/>
    </row>
    <row r="356" customFormat="false" ht="12.8" hidden="false" customHeight="false" outlineLevel="0" collapsed="false">
      <c r="A356" s="7" t="s">
        <v>955</v>
      </c>
      <c r="B356" s="17" t="str">
        <f aca="false">IF(J356+K356=0,"No card or LoTW",IF(J356=0,"Need card******",IF(K356=0,"******Need LoTW","")))</f>
        <v/>
      </c>
      <c r="C356" s="17" t="str">
        <f aca="false">IF(AND(E356=1,K356=0),"Field check card!",IF(AND(E356=0,K356=0),"",IF(AND(E356=1,K356&gt;0),"",IF(AND(E356=0,K356&gt;0),""))))</f>
        <v/>
      </c>
      <c r="D356" s="26" t="n">
        <f aca="false">IF('DXCC QSL Card Tracking'!D356&gt;0,1,0)</f>
        <v>0</v>
      </c>
      <c r="E356" s="26" t="n">
        <f aca="false">IF('DXCC QSL Card Tracking'!E356&gt;0,1,0)</f>
        <v>1</v>
      </c>
      <c r="F356" s="26" t="n">
        <f aca="false">IF('DXCC LoTW Tracking by Mode'!B356&gt;0,1,0)</f>
        <v>1</v>
      </c>
      <c r="G356" s="26" t="n">
        <f aca="false">IF('DXCC LoTW Tracking by Mode'!C356&gt;0,1,0)</f>
        <v>1</v>
      </c>
      <c r="H356" s="26" t="n">
        <f aca="false">IF('DXCC LoTW Tracking by Mode'!D356&gt;0,1,0)</f>
        <v>1</v>
      </c>
      <c r="I356" s="26" t="n">
        <f aca="false">IF('DXCC LoTW Tracking by Mode'!E356&gt;0,1,0)</f>
        <v>1</v>
      </c>
      <c r="J356" s="26" t="n">
        <f aca="false">D356+E356</f>
        <v>1</v>
      </c>
      <c r="K356" s="26" t="n">
        <f aca="false">(F356+G356+H356+I356)</f>
        <v>4</v>
      </c>
      <c r="L356" s="14"/>
      <c r="M356" s="21"/>
    </row>
    <row r="357" customFormat="false" ht="12.8" hidden="false" customHeight="false" outlineLevel="0" collapsed="false">
      <c r="A357" s="7" t="s">
        <v>957</v>
      </c>
      <c r="B357" s="17" t="s">
        <v>2433</v>
      </c>
      <c r="C357" s="17" t="str">
        <f aca="false">IF(AND(E357=1,K357=0),"Field check card!",IF(AND(E357=0,K357=0),"",IF(AND(E357=1,K357&gt;0),"",IF(AND(E357=0,K357&gt;0),""))))</f>
        <v/>
      </c>
      <c r="D357" s="26" t="n">
        <f aca="false">IF('DXCC QSL Card Tracking'!D357&gt;0,1,0)</f>
        <v>0</v>
      </c>
      <c r="E357" s="26" t="n">
        <f aca="false">IF('DXCC QSL Card Tracking'!E357&gt;0,1,0)</f>
        <v>0</v>
      </c>
      <c r="F357" s="26" t="n">
        <f aca="false">IF('DXCC LoTW Tracking by Mode'!B357&gt;0,1,0)</f>
        <v>0</v>
      </c>
      <c r="G357" s="26" t="n">
        <f aca="false">IF('DXCC LoTW Tracking by Mode'!C357&gt;0,1,0)</f>
        <v>0</v>
      </c>
      <c r="H357" s="26" t="n">
        <f aca="false">IF('DXCC LoTW Tracking by Mode'!D357&gt;0,1,0)</f>
        <v>0</v>
      </c>
      <c r="I357" s="26" t="n">
        <f aca="false">IF('DXCC LoTW Tracking by Mode'!E357&gt;0,1,0)</f>
        <v>0</v>
      </c>
      <c r="J357" s="26" t="n">
        <f aca="false">D357+E357</f>
        <v>0</v>
      </c>
      <c r="K357" s="26" t="n">
        <f aca="false">(F357+G357+H357+I357)</f>
        <v>0</v>
      </c>
      <c r="L357" s="14"/>
      <c r="M357" s="21"/>
    </row>
    <row r="358" customFormat="false" ht="12.8" hidden="false" customHeight="false" outlineLevel="0" collapsed="false">
      <c r="A358" s="7" t="s">
        <v>959</v>
      </c>
      <c r="B358" s="17" t="str">
        <f aca="false">IF(J358+K358=0,"No card or LoTW",IF(J358=0,"Need card******",IF(K358=0,"******Need LoTW","")))</f>
        <v/>
      </c>
      <c r="C358" s="17" t="str">
        <f aca="false">IF(AND(E358=1,K358=0),"Field check card!",IF(AND(E358=0,K358=0),"",IF(AND(E358=1,K358&gt;0),"",IF(AND(E358=0,K358&gt;0),""))))</f>
        <v/>
      </c>
      <c r="D358" s="26" t="n">
        <f aca="false">IF('DXCC QSL Card Tracking'!D358&gt;0,1,0)</f>
        <v>1</v>
      </c>
      <c r="E358" s="26" t="n">
        <f aca="false">IF('DXCC QSL Card Tracking'!E358&gt;0,1,0)</f>
        <v>0</v>
      </c>
      <c r="F358" s="26" t="n">
        <f aca="false">IF('DXCC LoTW Tracking by Mode'!B358&gt;0,1,0)</f>
        <v>1</v>
      </c>
      <c r="G358" s="26" t="n">
        <f aca="false">IF('DXCC LoTW Tracking by Mode'!C358&gt;0,1,0)</f>
        <v>1</v>
      </c>
      <c r="H358" s="26" t="n">
        <f aca="false">IF('DXCC LoTW Tracking by Mode'!D358&gt;0,1,0)</f>
        <v>1</v>
      </c>
      <c r="I358" s="26" t="n">
        <f aca="false">IF('DXCC LoTW Tracking by Mode'!E358&gt;0,1,0)</f>
        <v>1</v>
      </c>
      <c r="J358" s="26" t="n">
        <f aca="false">D358+E358</f>
        <v>1</v>
      </c>
      <c r="K358" s="26" t="n">
        <f aca="false">(F358+G358+H358+I358)</f>
        <v>4</v>
      </c>
      <c r="L358" s="14"/>
      <c r="M358" s="21"/>
    </row>
    <row r="359" customFormat="false" ht="12.8" hidden="false" customHeight="false" outlineLevel="0" collapsed="false">
      <c r="A359" s="7" t="s">
        <v>962</v>
      </c>
      <c r="B359" s="17" t="str">
        <f aca="false">IF(J359+K359=0,"No card or LoTW",IF(J359=0,"Need card******",IF(K359=0,"******Need LoTW","")))</f>
        <v/>
      </c>
      <c r="C359" s="17" t="str">
        <f aca="false">IF(AND(E359=1,K359=0),"Field check card!",IF(AND(E359=0,K359=0),"",IF(AND(E359=1,K359&gt;0),"",IF(AND(E359=0,K359&gt;0),""))))</f>
        <v/>
      </c>
      <c r="D359" s="26" t="n">
        <f aca="false">IF('DXCC QSL Card Tracking'!D359&gt;0,1,0)</f>
        <v>1</v>
      </c>
      <c r="E359" s="26" t="n">
        <f aca="false">IF('DXCC QSL Card Tracking'!E359&gt;0,1,0)</f>
        <v>0</v>
      </c>
      <c r="F359" s="26" t="n">
        <f aca="false">IF('DXCC LoTW Tracking by Mode'!B359&gt;0,1,0)</f>
        <v>1</v>
      </c>
      <c r="G359" s="26" t="n">
        <f aca="false">IF('DXCC LoTW Tracking by Mode'!C359&gt;0,1,0)</f>
        <v>1</v>
      </c>
      <c r="H359" s="26" t="n">
        <f aca="false">IF('DXCC LoTW Tracking by Mode'!D359&gt;0,1,0)</f>
        <v>1</v>
      </c>
      <c r="I359" s="26" t="n">
        <f aca="false">IF('DXCC LoTW Tracking by Mode'!E359&gt;0,1,0)</f>
        <v>1</v>
      </c>
      <c r="J359" s="26" t="n">
        <f aca="false">D359+E359</f>
        <v>1</v>
      </c>
      <c r="K359" s="26" t="n">
        <f aca="false">(F359+G359+H359+I359)</f>
        <v>4</v>
      </c>
      <c r="L359" s="14"/>
      <c r="M359" s="21"/>
    </row>
    <row r="360" customFormat="false" ht="12.8" hidden="false" customHeight="false" outlineLevel="0" collapsed="false">
      <c r="A360" s="7" t="s">
        <v>965</v>
      </c>
      <c r="B360" s="17" t="str">
        <f aca="false">IF(J360+K360=0,"No card or LoTW",IF(J360=0,"Need card******",IF(K360=0,"******Need LoTW","")))</f>
        <v/>
      </c>
      <c r="C360" s="17" t="str">
        <f aca="false">IF(AND(E360=1,K360=0),"Field check card!",IF(AND(E360=0,K360=0),"",IF(AND(E360=1,K360&gt;0),"",IF(AND(E360=0,K360&gt;0),""))))</f>
        <v/>
      </c>
      <c r="D360" s="26" t="n">
        <f aca="false">IF('DXCC QSL Card Tracking'!D360&gt;0,1,0)</f>
        <v>1</v>
      </c>
      <c r="E360" s="26" t="n">
        <f aca="false">IF('DXCC QSL Card Tracking'!E360&gt;0,1,0)</f>
        <v>0</v>
      </c>
      <c r="F360" s="26" t="n">
        <f aca="false">IF('DXCC LoTW Tracking by Mode'!B360&gt;0,1,0)</f>
        <v>1</v>
      </c>
      <c r="G360" s="26" t="n">
        <f aca="false">IF('DXCC LoTW Tracking by Mode'!C360&gt;0,1,0)</f>
        <v>0</v>
      </c>
      <c r="H360" s="26" t="n">
        <f aca="false">IF('DXCC LoTW Tracking by Mode'!D360&gt;0,1,0)</f>
        <v>1</v>
      </c>
      <c r="I360" s="26" t="n">
        <f aca="false">IF('DXCC LoTW Tracking by Mode'!E360&gt;0,1,0)</f>
        <v>0</v>
      </c>
      <c r="J360" s="26" t="n">
        <f aca="false">D360+E360</f>
        <v>1</v>
      </c>
      <c r="K360" s="26" t="n">
        <f aca="false">(F360+G360+H360+I360)</f>
        <v>2</v>
      </c>
      <c r="L360" s="14"/>
      <c r="M360" s="21"/>
    </row>
    <row r="361" customFormat="false" ht="12.8" hidden="false" customHeight="false" outlineLevel="0" collapsed="false">
      <c r="A361" s="7" t="s">
        <v>968</v>
      </c>
      <c r="B361" s="17" t="str">
        <f aca="false">IF(J361+K361=0,"No card or LoTW",IF(J361=0,"Need card******",IF(K361=0,"******Need LoTW","")))</f>
        <v/>
      </c>
      <c r="C361" s="17" t="str">
        <f aca="false">IF(AND(E361=1,K361=0),"Field check card!",IF(AND(E361=0,K361=0),"",IF(AND(E361=1,K361&gt;0),"",IF(AND(E361=0,K361&gt;0),""))))</f>
        <v/>
      </c>
      <c r="D361" s="26" t="n">
        <f aca="false">IF('DXCC QSL Card Tracking'!D361&gt;0,1,0)</f>
        <v>0</v>
      </c>
      <c r="E361" s="26" t="n">
        <f aca="false">IF('DXCC QSL Card Tracking'!E361&gt;0,1,0)</f>
        <v>1</v>
      </c>
      <c r="F361" s="26" t="n">
        <f aca="false">IF('DXCC LoTW Tracking by Mode'!B361&gt;0,1,0)</f>
        <v>1</v>
      </c>
      <c r="G361" s="26" t="n">
        <f aca="false">IF('DXCC LoTW Tracking by Mode'!C361&gt;0,1,0)</f>
        <v>1</v>
      </c>
      <c r="H361" s="26" t="n">
        <f aca="false">IF('DXCC LoTW Tracking by Mode'!D361&gt;0,1,0)</f>
        <v>1</v>
      </c>
      <c r="I361" s="26" t="n">
        <f aca="false">IF('DXCC LoTW Tracking by Mode'!E361&gt;0,1,0)</f>
        <v>0</v>
      </c>
      <c r="J361" s="26" t="n">
        <f aca="false">D361+E361</f>
        <v>1</v>
      </c>
      <c r="K361" s="26" t="n">
        <f aca="false">(F361+G361+H361+I361)</f>
        <v>3</v>
      </c>
      <c r="L361" s="14"/>
      <c r="M361" s="21"/>
    </row>
    <row r="362" customFormat="false" ht="12.8" hidden="false" customHeight="false" outlineLevel="0" collapsed="false">
      <c r="A362" s="7" t="s">
        <v>971</v>
      </c>
      <c r="B362" s="17" t="str">
        <f aca="false">IF(J362+K362=0,"No card or LoTW",IF(J362=0,"Need card******",IF(K362=0,"******Need LoTW","")))</f>
        <v/>
      </c>
      <c r="C362" s="17" t="str">
        <f aca="false">IF(AND(E362=1,K362=0),"Field check card!",IF(AND(E362=0,K362=0),"",IF(AND(E362=1,K362&gt;0),"",IF(AND(E362=0,K362&gt;0),""))))</f>
        <v/>
      </c>
      <c r="D362" s="26" t="n">
        <f aca="false">IF('DXCC QSL Card Tracking'!D362&gt;0,1,0)</f>
        <v>0</v>
      </c>
      <c r="E362" s="26" t="n">
        <f aca="false">IF('DXCC QSL Card Tracking'!E362&gt;0,1,0)</f>
        <v>1</v>
      </c>
      <c r="F362" s="26" t="n">
        <f aca="false">IF('DXCC LoTW Tracking by Mode'!B362&gt;0,1,0)</f>
        <v>1</v>
      </c>
      <c r="G362" s="26" t="n">
        <f aca="false">IF('DXCC LoTW Tracking by Mode'!C362&gt;0,1,0)</f>
        <v>1</v>
      </c>
      <c r="H362" s="26" t="n">
        <f aca="false">IF('DXCC LoTW Tracking by Mode'!D362&gt;0,1,0)</f>
        <v>1</v>
      </c>
      <c r="I362" s="26" t="n">
        <f aca="false">IF('DXCC LoTW Tracking by Mode'!E362&gt;0,1,0)</f>
        <v>0</v>
      </c>
      <c r="J362" s="26" t="n">
        <f aca="false">D362+E362</f>
        <v>1</v>
      </c>
      <c r="K362" s="26" t="n">
        <f aca="false">(F362+G362+H362+I362)</f>
        <v>3</v>
      </c>
      <c r="L362" s="14"/>
      <c r="M362" s="21"/>
    </row>
    <row r="363" customFormat="false" ht="12.8" hidden="false" customHeight="false" outlineLevel="0" collapsed="false">
      <c r="A363" s="7" t="s">
        <v>973</v>
      </c>
      <c r="B363" s="17" t="s">
        <v>2433</v>
      </c>
      <c r="C363" s="17" t="str">
        <f aca="false">IF(AND(E363=1,K363=0),"Field check card!",IF(AND(E363=0,K363=0),"",IF(AND(E363=1,K363&gt;0),"",IF(AND(E363=0,K363&gt;0),""))))</f>
        <v/>
      </c>
      <c r="D363" s="26" t="n">
        <f aca="false">IF('DXCC QSL Card Tracking'!D363&gt;0,1,0)</f>
        <v>0</v>
      </c>
      <c r="E363" s="26" t="n">
        <f aca="false">IF('DXCC QSL Card Tracking'!E363&gt;0,1,0)</f>
        <v>0</v>
      </c>
      <c r="F363" s="26" t="n">
        <f aca="false">IF('DXCC LoTW Tracking by Mode'!B363&gt;0,1,0)</f>
        <v>0</v>
      </c>
      <c r="G363" s="26" t="n">
        <f aca="false">IF('DXCC LoTW Tracking by Mode'!C363&gt;0,1,0)</f>
        <v>0</v>
      </c>
      <c r="H363" s="26" t="n">
        <f aca="false">IF('DXCC LoTW Tracking by Mode'!D363&gt;0,1,0)</f>
        <v>0</v>
      </c>
      <c r="I363" s="26" t="n">
        <f aca="false">IF('DXCC LoTW Tracking by Mode'!E363&gt;0,1,0)</f>
        <v>0</v>
      </c>
      <c r="J363" s="26" t="n">
        <f aca="false">D363+E363</f>
        <v>0</v>
      </c>
      <c r="K363" s="26" t="n">
        <f aca="false">(F363+G363+H363+I363)</f>
        <v>0</v>
      </c>
      <c r="L363" s="14"/>
      <c r="M363" s="21"/>
    </row>
    <row r="364" customFormat="false" ht="12.8" hidden="false" customHeight="false" outlineLevel="0" collapsed="false">
      <c r="A364" s="7" t="s">
        <v>975</v>
      </c>
      <c r="B364" s="17" t="str">
        <f aca="false">IF(J364+K364=0,"No card or LoTW",IF(J364=0,"Need card******",IF(K364=0,"******Need LoTW","")))</f>
        <v/>
      </c>
      <c r="C364" s="17" t="str">
        <f aca="false">IF(AND(E364=1,K364=0),"Field check card!",IF(AND(E364=0,K364=0),"",IF(AND(E364=1,K364&gt;0),"",IF(AND(E364=0,K364&gt;0),""))))</f>
        <v/>
      </c>
      <c r="D364" s="26" t="n">
        <f aca="false">IF('DXCC QSL Card Tracking'!D364&gt;0,1,0)</f>
        <v>0</v>
      </c>
      <c r="E364" s="26" t="n">
        <f aca="false">IF('DXCC QSL Card Tracking'!E364&gt;0,1,0)</f>
        <v>1</v>
      </c>
      <c r="F364" s="26" t="n">
        <f aca="false">IF('DXCC LoTW Tracking by Mode'!B364&gt;0,1,0)</f>
        <v>1</v>
      </c>
      <c r="G364" s="26" t="n">
        <f aca="false">IF('DXCC LoTW Tracking by Mode'!C364&gt;0,1,0)</f>
        <v>1</v>
      </c>
      <c r="H364" s="26" t="n">
        <f aca="false">IF('DXCC LoTW Tracking by Mode'!D364&gt;0,1,0)</f>
        <v>1</v>
      </c>
      <c r="I364" s="26" t="n">
        <f aca="false">IF('DXCC LoTW Tracking by Mode'!E364&gt;0,1,0)</f>
        <v>1</v>
      </c>
      <c r="J364" s="26" t="n">
        <f aca="false">D364+E364</f>
        <v>1</v>
      </c>
      <c r="K364" s="26" t="n">
        <f aca="false">(F364+G364+H364+I364)</f>
        <v>4</v>
      </c>
      <c r="L364" s="14"/>
      <c r="M364" s="21"/>
    </row>
    <row r="365" customFormat="false" ht="12.8" hidden="false" customHeight="false" outlineLevel="0" collapsed="false">
      <c r="A365" s="7" t="s">
        <v>978</v>
      </c>
      <c r="B365" s="17" t="str">
        <f aca="false">IF(J365+K365=0,"No card or LoTW",IF(J365=0,"Need card******",IF(K365=0,"******Need LoTW","")))</f>
        <v/>
      </c>
      <c r="C365" s="17" t="str">
        <f aca="false">IF(AND(E365=1,K365=0),"Field check card!",IF(AND(E365=0,K365=0),"",IF(AND(E365=1,K365&gt;0),"",IF(AND(E365=0,K365&gt;0),""))))</f>
        <v/>
      </c>
      <c r="D365" s="26" t="n">
        <f aca="false">IF('DXCC QSL Card Tracking'!D365&gt;0,1,0)</f>
        <v>0</v>
      </c>
      <c r="E365" s="26" t="n">
        <f aca="false">IF('DXCC QSL Card Tracking'!E365&gt;0,1,0)</f>
        <v>1</v>
      </c>
      <c r="F365" s="26" t="n">
        <f aca="false">IF('DXCC LoTW Tracking by Mode'!B365&gt;0,1,0)</f>
        <v>1</v>
      </c>
      <c r="G365" s="26" t="n">
        <f aca="false">IF('DXCC LoTW Tracking by Mode'!C365&gt;0,1,0)</f>
        <v>1</v>
      </c>
      <c r="H365" s="26" t="n">
        <f aca="false">IF('DXCC LoTW Tracking by Mode'!D365&gt;0,1,0)</f>
        <v>0</v>
      </c>
      <c r="I365" s="26" t="n">
        <f aca="false">IF('DXCC LoTW Tracking by Mode'!E365&gt;0,1,0)</f>
        <v>0</v>
      </c>
      <c r="J365" s="26" t="n">
        <f aca="false">D365+E365</f>
        <v>1</v>
      </c>
      <c r="K365" s="26" t="n">
        <f aca="false">(F365+G365+H365+I365)</f>
        <v>2</v>
      </c>
      <c r="L365" s="14"/>
      <c r="M365" s="21"/>
    </row>
    <row r="366" customFormat="false" ht="12.8" hidden="false" customHeight="false" outlineLevel="0" collapsed="false">
      <c r="A366" s="7" t="s">
        <v>980</v>
      </c>
      <c r="B366" s="17" t="s">
        <v>2433</v>
      </c>
      <c r="C366" s="17" t="str">
        <f aca="false">IF(AND(E366=1,K366=0),"Field check card!",IF(AND(E366=0,K366=0),"",IF(AND(E366=1,K366&gt;0),"",IF(AND(E366=0,K366&gt;0),""))))</f>
        <v/>
      </c>
      <c r="D366" s="26" t="n">
        <f aca="false">IF('DXCC QSL Card Tracking'!D366&gt;0,1,0)</f>
        <v>0</v>
      </c>
      <c r="E366" s="26" t="n">
        <f aca="false">IF('DXCC QSL Card Tracking'!E366&gt;0,1,0)</f>
        <v>0</v>
      </c>
      <c r="F366" s="26" t="n">
        <f aca="false">IF('DXCC LoTW Tracking by Mode'!B366&gt;0,1,0)</f>
        <v>0</v>
      </c>
      <c r="G366" s="26" t="n">
        <f aca="false">IF('DXCC LoTW Tracking by Mode'!C366&gt;0,1,0)</f>
        <v>0</v>
      </c>
      <c r="H366" s="26" t="n">
        <f aca="false">IF('DXCC LoTW Tracking by Mode'!D366&gt;0,1,0)</f>
        <v>0</v>
      </c>
      <c r="I366" s="26" t="n">
        <f aca="false">IF('DXCC LoTW Tracking by Mode'!E366&gt;0,1,0)</f>
        <v>0</v>
      </c>
      <c r="J366" s="26" t="n">
        <f aca="false">D366+E366</f>
        <v>0</v>
      </c>
      <c r="K366" s="26" t="n">
        <f aca="false">(F366+G366+H366+I366)</f>
        <v>0</v>
      </c>
      <c r="L366" s="14"/>
      <c r="M366" s="21"/>
    </row>
    <row r="367" customFormat="false" ht="12.8" hidden="false" customHeight="false" outlineLevel="0" collapsed="false">
      <c r="A367" s="7" t="s">
        <v>982</v>
      </c>
      <c r="B367" s="17" t="str">
        <f aca="false">IF(J367+K367=0,"No card or LoTW",IF(J367=0,"Need card******",IF(K367=0,"******Need LoTW","")))</f>
        <v/>
      </c>
      <c r="C367" s="17" t="str">
        <f aca="false">IF(AND(E367=1,K367=0),"Field check card!",IF(AND(E367=0,K367=0),"",IF(AND(E367=1,K367&gt;0),"",IF(AND(E367=0,K367&gt;0),""))))</f>
        <v/>
      </c>
      <c r="D367" s="26" t="n">
        <f aca="false">IF('DXCC QSL Card Tracking'!D367&gt;0,1,0)</f>
        <v>0</v>
      </c>
      <c r="E367" s="26" t="n">
        <f aca="false">IF('DXCC QSL Card Tracking'!E367&gt;0,1,0)</f>
        <v>1</v>
      </c>
      <c r="F367" s="26" t="n">
        <f aca="false">IF('DXCC LoTW Tracking by Mode'!B367&gt;0,1,0)</f>
        <v>1</v>
      </c>
      <c r="G367" s="26" t="n">
        <f aca="false">IF('DXCC LoTW Tracking by Mode'!C367&gt;0,1,0)</f>
        <v>1</v>
      </c>
      <c r="H367" s="26" t="n">
        <f aca="false">IF('DXCC LoTW Tracking by Mode'!D367&gt;0,1,0)</f>
        <v>1</v>
      </c>
      <c r="I367" s="26" t="n">
        <f aca="false">IF('DXCC LoTW Tracking by Mode'!E367&gt;0,1,0)</f>
        <v>1</v>
      </c>
      <c r="J367" s="26" t="n">
        <f aca="false">D367+E367</f>
        <v>1</v>
      </c>
      <c r="K367" s="26" t="n">
        <f aca="false">(F367+G367+H367+I367)</f>
        <v>4</v>
      </c>
      <c r="L367" s="14"/>
      <c r="M367" s="21"/>
    </row>
    <row r="368" customFormat="false" ht="12.8" hidden="false" customHeight="false" outlineLevel="0" collapsed="false">
      <c r="A368" s="7" t="s">
        <v>985</v>
      </c>
      <c r="B368" s="17" t="str">
        <f aca="false">IF(J368+K368=0,"No card or LoTW",IF(J368=0,"Need card******",IF(K368=0,"******Need LoTW","")))</f>
        <v/>
      </c>
      <c r="C368" s="17" t="str">
        <f aca="false">IF(AND(E368=1,K368=0),"Field check card!",IF(AND(E368=0,K368=0),"",IF(AND(E368=1,K368&gt;0),"",IF(AND(E368=0,K368&gt;0),""))))</f>
        <v/>
      </c>
      <c r="D368" s="26" t="n">
        <f aca="false">IF('DXCC QSL Card Tracking'!D368&gt;0,1,0)</f>
        <v>1</v>
      </c>
      <c r="E368" s="26" t="n">
        <f aca="false">IF('DXCC QSL Card Tracking'!E368&gt;0,1,0)</f>
        <v>0</v>
      </c>
      <c r="F368" s="26" t="n">
        <f aca="false">IF('DXCC LoTW Tracking by Mode'!B368&gt;0,1,0)</f>
        <v>1</v>
      </c>
      <c r="G368" s="26" t="n">
        <f aca="false">IF('DXCC LoTW Tracking by Mode'!C368&gt;0,1,0)</f>
        <v>1</v>
      </c>
      <c r="H368" s="26" t="n">
        <f aca="false">IF('DXCC LoTW Tracking by Mode'!D368&gt;0,1,0)</f>
        <v>1</v>
      </c>
      <c r="I368" s="26" t="n">
        <f aca="false">IF('DXCC LoTW Tracking by Mode'!E368&gt;0,1,0)</f>
        <v>1</v>
      </c>
      <c r="J368" s="26" t="n">
        <f aca="false">D368+E368</f>
        <v>1</v>
      </c>
      <c r="K368" s="26" t="n">
        <f aca="false">(F368+G368+H368+I368)</f>
        <v>4</v>
      </c>
      <c r="L368" s="14"/>
      <c r="M368" s="21"/>
    </row>
    <row r="369" customFormat="false" ht="12.8" hidden="false" customHeight="false" outlineLevel="0" collapsed="false">
      <c r="A369" s="7" t="s">
        <v>987</v>
      </c>
      <c r="B369" s="17" t="s">
        <v>2433</v>
      </c>
      <c r="C369" s="17" t="str">
        <f aca="false">IF(AND(E369=1,K369=0),"Field check card!",IF(AND(E369=0,K369=0),"",IF(AND(E369=1,K369&gt;0),"",IF(AND(E369=0,K369&gt;0),""))))</f>
        <v/>
      </c>
      <c r="D369" s="26" t="n">
        <f aca="false">IF('DXCC QSL Card Tracking'!D369&gt;0,1,0)</f>
        <v>0</v>
      </c>
      <c r="E369" s="26" t="n">
        <f aca="false">IF('DXCC QSL Card Tracking'!E369&gt;0,1,0)</f>
        <v>0</v>
      </c>
      <c r="F369" s="26" t="n">
        <f aca="false">IF('DXCC LoTW Tracking by Mode'!B369&gt;0,1,0)</f>
        <v>0</v>
      </c>
      <c r="G369" s="26" t="n">
        <f aca="false">IF('DXCC LoTW Tracking by Mode'!C369&gt;0,1,0)</f>
        <v>0</v>
      </c>
      <c r="H369" s="26" t="n">
        <f aca="false">IF('DXCC LoTW Tracking by Mode'!D369&gt;0,1,0)</f>
        <v>0</v>
      </c>
      <c r="I369" s="26" t="n">
        <f aca="false">IF('DXCC LoTW Tracking by Mode'!E369&gt;0,1,0)</f>
        <v>0</v>
      </c>
      <c r="J369" s="26" t="n">
        <f aca="false">D369+E369</f>
        <v>0</v>
      </c>
      <c r="K369" s="26" t="n">
        <f aca="false">(F369+G369+H369+I369)</f>
        <v>0</v>
      </c>
      <c r="L369" s="14"/>
      <c r="M369" s="21"/>
    </row>
    <row r="370" customFormat="false" ht="12.8" hidden="false" customHeight="false" outlineLevel="0" collapsed="false">
      <c r="A370" s="7" t="s">
        <v>989</v>
      </c>
      <c r="B370" s="17" t="str">
        <f aca="false">IF(J370+K370=0,"No card or LoTW",IF(J370=0,"Need card******",IF(K370=0,"******Need LoTW","")))</f>
        <v/>
      </c>
      <c r="C370" s="17" t="str">
        <f aca="false">IF(AND(E370=1,K370=0),"Field check card!",IF(AND(E370=0,K370=0),"",IF(AND(E370=1,K370&gt;0),"",IF(AND(E370=0,K370&gt;0),""))))</f>
        <v/>
      </c>
      <c r="D370" s="26" t="n">
        <f aca="false">IF('DXCC QSL Card Tracking'!D370&gt;0,1,0)</f>
        <v>0</v>
      </c>
      <c r="E370" s="26" t="n">
        <f aca="false">IF('DXCC QSL Card Tracking'!E370&gt;0,1,0)</f>
        <v>1</v>
      </c>
      <c r="F370" s="26" t="n">
        <f aca="false">IF('DXCC LoTW Tracking by Mode'!B370&gt;0,1,0)</f>
        <v>1</v>
      </c>
      <c r="G370" s="26" t="n">
        <f aca="false">IF('DXCC LoTW Tracking by Mode'!C370&gt;0,1,0)</f>
        <v>1</v>
      </c>
      <c r="H370" s="26" t="n">
        <f aca="false">IF('DXCC LoTW Tracking by Mode'!D370&gt;0,1,0)</f>
        <v>1</v>
      </c>
      <c r="I370" s="26" t="n">
        <f aca="false">IF('DXCC LoTW Tracking by Mode'!E370&gt;0,1,0)</f>
        <v>1</v>
      </c>
      <c r="J370" s="26" t="n">
        <f aca="false">D370+E370</f>
        <v>1</v>
      </c>
      <c r="K370" s="26" t="n">
        <f aca="false">(F370+G370+H370+I370)</f>
        <v>4</v>
      </c>
      <c r="L370" s="14"/>
      <c r="M370" s="21"/>
    </row>
    <row r="371" customFormat="false" ht="12.8" hidden="false" customHeight="false" outlineLevel="0" collapsed="false">
      <c r="A371" s="7" t="s">
        <v>992</v>
      </c>
      <c r="B371" s="17" t="str">
        <f aca="false">IF(J371+K371=0,"No card or LoTW",IF(J371=0,"Need card******",IF(K371=0,"******Need LoTW","")))</f>
        <v/>
      </c>
      <c r="C371" s="17" t="str">
        <f aca="false">IF(AND(E371=1,K371=0),"Field check card!",IF(AND(E371=0,K371=0),"",IF(AND(E371=1,K371&gt;0),"",IF(AND(E371=0,K371&gt;0),""))))</f>
        <v/>
      </c>
      <c r="D371" s="26" t="n">
        <f aca="false">IF('DXCC QSL Card Tracking'!D371&gt;0,1,0)</f>
        <v>1</v>
      </c>
      <c r="E371" s="26" t="n">
        <f aca="false">IF('DXCC QSL Card Tracking'!E371&gt;0,1,0)</f>
        <v>0</v>
      </c>
      <c r="F371" s="26" t="n">
        <f aca="false">IF('DXCC LoTW Tracking by Mode'!B371&gt;0,1,0)</f>
        <v>1</v>
      </c>
      <c r="G371" s="26" t="n">
        <f aca="false">IF('DXCC LoTW Tracking by Mode'!C371&gt;0,1,0)</f>
        <v>1</v>
      </c>
      <c r="H371" s="26" t="n">
        <f aca="false">IF('DXCC LoTW Tracking by Mode'!D371&gt;0,1,0)</f>
        <v>1</v>
      </c>
      <c r="I371" s="26" t="n">
        <f aca="false">IF('DXCC LoTW Tracking by Mode'!E371&gt;0,1,0)</f>
        <v>1</v>
      </c>
      <c r="J371" s="26" t="n">
        <f aca="false">D371+E371</f>
        <v>1</v>
      </c>
      <c r="K371" s="26" t="n">
        <f aca="false">(F371+G371+H371+I371)</f>
        <v>4</v>
      </c>
      <c r="L371" s="14"/>
      <c r="M371" s="21"/>
    </row>
    <row r="372" customFormat="false" ht="12.8" hidden="false" customHeight="false" outlineLevel="0" collapsed="false">
      <c r="A372" s="7" t="s">
        <v>995</v>
      </c>
      <c r="B372" s="17" t="str">
        <f aca="false">IF(J372+K372=0,"No card or LoTW",IF(J372=0,"Need card******",IF(K372=0,"******Need LoTW","")))</f>
        <v/>
      </c>
      <c r="C372" s="17" t="str">
        <f aca="false">IF(AND(E372=1,K372=0),"Field check card!",IF(AND(E372=0,K372=0),"",IF(AND(E372=1,K372&gt;0),"",IF(AND(E372=0,K372&gt;0),""))))</f>
        <v/>
      </c>
      <c r="D372" s="26" t="n">
        <f aca="false">IF('DXCC QSL Card Tracking'!D372&gt;0,1,0)</f>
        <v>0</v>
      </c>
      <c r="E372" s="26" t="n">
        <f aca="false">IF('DXCC QSL Card Tracking'!E372&gt;0,1,0)</f>
        <v>1</v>
      </c>
      <c r="F372" s="26" t="n">
        <f aca="false">IF('DXCC LoTW Tracking by Mode'!B372&gt;0,1,0)</f>
        <v>1</v>
      </c>
      <c r="G372" s="26" t="n">
        <f aca="false">IF('DXCC LoTW Tracking by Mode'!C372&gt;0,1,0)</f>
        <v>1</v>
      </c>
      <c r="H372" s="26" t="n">
        <f aca="false">IF('DXCC LoTW Tracking by Mode'!D372&gt;0,1,0)</f>
        <v>1</v>
      </c>
      <c r="I372" s="26" t="n">
        <f aca="false">IF('DXCC LoTW Tracking by Mode'!E372&gt;0,1,0)</f>
        <v>0</v>
      </c>
      <c r="J372" s="26" t="n">
        <f aca="false">D372+E372</f>
        <v>1</v>
      </c>
      <c r="K372" s="26" t="n">
        <f aca="false">(F372+G372+H372+I372)</f>
        <v>3</v>
      </c>
      <c r="L372" s="14"/>
      <c r="M372" s="21"/>
    </row>
    <row r="373" customFormat="false" ht="12.8" hidden="false" customHeight="false" outlineLevel="0" collapsed="false">
      <c r="A373" s="7" t="s">
        <v>998</v>
      </c>
      <c r="B373" s="17" t="str">
        <f aca="false">IF(J373+K373=0,"No card or LoTW",IF(J373=0,"Need card******",IF(K373=0,"******Need LoTW","")))</f>
        <v/>
      </c>
      <c r="C373" s="17" t="str">
        <f aca="false">IF(AND(E373=1,K373=0),"Field check card!",IF(AND(E373=0,K373=0),"",IF(AND(E373=1,K373&gt;0),"",IF(AND(E373=0,K373&gt;0),""))))</f>
        <v/>
      </c>
      <c r="D373" s="26" t="n">
        <f aca="false">IF('DXCC QSL Card Tracking'!D373&gt;0,1,0)</f>
        <v>1</v>
      </c>
      <c r="E373" s="26" t="n">
        <f aca="false">IF('DXCC QSL Card Tracking'!E373&gt;0,1,0)</f>
        <v>0</v>
      </c>
      <c r="F373" s="26" t="n">
        <f aca="false">IF('DXCC LoTW Tracking by Mode'!B373&gt;0,1,0)</f>
        <v>1</v>
      </c>
      <c r="G373" s="26" t="n">
        <f aca="false">IF('DXCC LoTW Tracking by Mode'!C373&gt;0,1,0)</f>
        <v>1</v>
      </c>
      <c r="H373" s="26" t="n">
        <f aca="false">IF('DXCC LoTW Tracking by Mode'!D373&gt;0,1,0)</f>
        <v>1</v>
      </c>
      <c r="I373" s="26" t="n">
        <f aca="false">IF('DXCC LoTW Tracking by Mode'!E373&gt;0,1,0)</f>
        <v>1</v>
      </c>
      <c r="J373" s="26" t="n">
        <f aca="false">D373+E373</f>
        <v>1</v>
      </c>
      <c r="K373" s="26" t="n">
        <f aca="false">(F373+G373+H373+I373)</f>
        <v>4</v>
      </c>
      <c r="L373" s="14"/>
      <c r="M373" s="21"/>
    </row>
    <row r="374" customFormat="false" ht="12.8" hidden="false" customHeight="false" outlineLevel="0" collapsed="false">
      <c r="A374" s="7" t="s">
        <v>1000</v>
      </c>
      <c r="B374" s="17" t="s">
        <v>2433</v>
      </c>
      <c r="C374" s="17" t="str">
        <f aca="false">IF(AND(E374=1,K374=0),"Field check card!",IF(AND(E374=0,K374=0),"",IF(AND(E374=1,K374&gt;0),"",IF(AND(E374=0,K374&gt;0),""))))</f>
        <v/>
      </c>
      <c r="D374" s="26" t="n">
        <f aca="false">IF('DXCC QSL Card Tracking'!D374&gt;0,1,0)</f>
        <v>0</v>
      </c>
      <c r="E374" s="26" t="n">
        <f aca="false">IF('DXCC QSL Card Tracking'!E374&gt;0,1,0)</f>
        <v>0</v>
      </c>
      <c r="F374" s="26" t="n">
        <f aca="false">IF('DXCC LoTW Tracking by Mode'!B374&gt;0,1,0)</f>
        <v>0</v>
      </c>
      <c r="G374" s="26" t="n">
        <f aca="false">IF('DXCC LoTW Tracking by Mode'!C374&gt;0,1,0)</f>
        <v>0</v>
      </c>
      <c r="H374" s="26" t="n">
        <f aca="false">IF('DXCC LoTW Tracking by Mode'!D374&gt;0,1,0)</f>
        <v>0</v>
      </c>
      <c r="I374" s="26" t="n">
        <f aca="false">IF('DXCC LoTW Tracking by Mode'!E374&gt;0,1,0)</f>
        <v>0</v>
      </c>
      <c r="J374" s="26" t="n">
        <f aca="false">D374+E374</f>
        <v>0</v>
      </c>
      <c r="K374" s="26" t="n">
        <f aca="false">(F374+G374+H374+I374)</f>
        <v>0</v>
      </c>
      <c r="L374" s="14"/>
      <c r="M374" s="21"/>
    </row>
    <row r="375" customFormat="false" ht="12.8" hidden="false" customHeight="false" outlineLevel="0" collapsed="false">
      <c r="A375" s="7" t="s">
        <v>1002</v>
      </c>
      <c r="B375" s="17" t="str">
        <f aca="false">IF(J375+K375=0,"No card or LoTW",IF(J375=0,"Need card******",IF(K375=0,"******Need LoTW","")))</f>
        <v/>
      </c>
      <c r="C375" s="17" t="str">
        <f aca="false">IF(AND(E375=1,K375=0),"Field check card!",IF(AND(E375=0,K375=0),"",IF(AND(E375=1,K375&gt;0),"",IF(AND(E375=0,K375&gt;0),""))))</f>
        <v/>
      </c>
      <c r="D375" s="26" t="n">
        <f aca="false">IF('DXCC QSL Card Tracking'!D375&gt;0,1,0)</f>
        <v>0</v>
      </c>
      <c r="E375" s="26" t="n">
        <f aca="false">IF('DXCC QSL Card Tracking'!E375&gt;0,1,0)</f>
        <v>1</v>
      </c>
      <c r="F375" s="26" t="n">
        <f aca="false">IF('DXCC LoTW Tracking by Mode'!B375&gt;0,1,0)</f>
        <v>1</v>
      </c>
      <c r="G375" s="26" t="n">
        <f aca="false">IF('DXCC LoTW Tracking by Mode'!C375&gt;0,1,0)</f>
        <v>1</v>
      </c>
      <c r="H375" s="26" t="n">
        <f aca="false">IF('DXCC LoTW Tracking by Mode'!D375&gt;0,1,0)</f>
        <v>1</v>
      </c>
      <c r="I375" s="26" t="n">
        <f aca="false">IF('DXCC LoTW Tracking by Mode'!E375&gt;0,1,0)</f>
        <v>1</v>
      </c>
      <c r="J375" s="26" t="n">
        <f aca="false">D375+E375</f>
        <v>1</v>
      </c>
      <c r="K375" s="26" t="n">
        <f aca="false">(F375+G375+H375+I375)</f>
        <v>4</v>
      </c>
      <c r="L375" s="14"/>
      <c r="M375" s="21"/>
    </row>
    <row r="376" customFormat="false" ht="12.8" hidden="false" customHeight="false" outlineLevel="0" collapsed="false">
      <c r="A376" s="7" t="s">
        <v>1005</v>
      </c>
      <c r="B376" s="17" t="str">
        <f aca="false">IF(J376+K376=0,"No card or LoTW",IF(J376=0,"Need card******",IF(K376=0,"******Need LoTW","")))</f>
        <v/>
      </c>
      <c r="C376" s="17" t="str">
        <f aca="false">IF(AND(E376=1,K376=0),"Field check card!",IF(AND(E376=0,K376=0),"",IF(AND(E376=1,K376&gt;0),"",IF(AND(E376=0,K376&gt;0),""))))</f>
        <v/>
      </c>
      <c r="D376" s="26" t="n">
        <f aca="false">IF('DXCC QSL Card Tracking'!D376&gt;0,1,0)</f>
        <v>1</v>
      </c>
      <c r="E376" s="26" t="n">
        <f aca="false">IF('DXCC QSL Card Tracking'!E376&gt;0,1,0)</f>
        <v>0</v>
      </c>
      <c r="F376" s="26" t="n">
        <f aca="false">IF('DXCC LoTW Tracking by Mode'!B376&gt;0,1,0)</f>
        <v>1</v>
      </c>
      <c r="G376" s="26" t="n">
        <f aca="false">IF('DXCC LoTW Tracking by Mode'!C376&gt;0,1,0)</f>
        <v>1</v>
      </c>
      <c r="H376" s="26" t="n">
        <f aca="false">IF('DXCC LoTW Tracking by Mode'!D376&gt;0,1,0)</f>
        <v>1</v>
      </c>
      <c r="I376" s="26" t="n">
        <f aca="false">IF('DXCC LoTW Tracking by Mode'!E376&gt;0,1,0)</f>
        <v>1</v>
      </c>
      <c r="J376" s="26" t="n">
        <f aca="false">D376+E376</f>
        <v>1</v>
      </c>
      <c r="K376" s="26" t="n">
        <f aca="false">(F376+G376+H376+I376)</f>
        <v>4</v>
      </c>
      <c r="L376" s="14"/>
      <c r="M376" s="21"/>
    </row>
    <row r="377" customFormat="false" ht="12.8" hidden="false" customHeight="false" outlineLevel="0" collapsed="false">
      <c r="A377" s="7" t="s">
        <v>1008</v>
      </c>
      <c r="B377" s="17" t="str">
        <f aca="false">IF(J377+K377=0,"No card or LoTW",IF(J377=0,"Need card******",IF(K377=0,"******Need LoTW","")))</f>
        <v/>
      </c>
      <c r="C377" s="17" t="str">
        <f aca="false">IF(AND(E377=1,K377=0),"Field check card!",IF(AND(E377=0,K377=0),"",IF(AND(E377=1,K377&gt;0),"",IF(AND(E377=0,K377&gt;0),""))))</f>
        <v/>
      </c>
      <c r="D377" s="26" t="n">
        <f aca="false">IF('DXCC QSL Card Tracking'!D377&gt;0,1,0)</f>
        <v>0</v>
      </c>
      <c r="E377" s="26" t="n">
        <f aca="false">IF('DXCC QSL Card Tracking'!E377&gt;0,1,0)</f>
        <v>1</v>
      </c>
      <c r="F377" s="26" t="n">
        <f aca="false">IF('DXCC LoTW Tracking by Mode'!B377&gt;0,1,0)</f>
        <v>1</v>
      </c>
      <c r="G377" s="26" t="n">
        <f aca="false">IF('DXCC LoTW Tracking by Mode'!C377&gt;0,1,0)</f>
        <v>1</v>
      </c>
      <c r="H377" s="26" t="n">
        <f aca="false">IF('DXCC LoTW Tracking by Mode'!D377&gt;0,1,0)</f>
        <v>1</v>
      </c>
      <c r="I377" s="26" t="n">
        <f aca="false">IF('DXCC LoTW Tracking by Mode'!E377&gt;0,1,0)</f>
        <v>1</v>
      </c>
      <c r="J377" s="26" t="n">
        <f aca="false">D377+E377</f>
        <v>1</v>
      </c>
      <c r="K377" s="26" t="n">
        <f aca="false">(F377+G377+H377+I377)</f>
        <v>4</v>
      </c>
      <c r="L377" s="14"/>
      <c r="M377" s="21"/>
    </row>
    <row r="378" customFormat="false" ht="12.8" hidden="false" customHeight="false" outlineLevel="0" collapsed="false">
      <c r="A378" s="7" t="s">
        <v>1011</v>
      </c>
      <c r="B378" s="17" t="str">
        <f aca="false">IF(J378+K378=0,"No card or LoTW",IF(J378=0,"Need card******",IF(K378=0,"******Need LoTW","")))</f>
        <v/>
      </c>
      <c r="C378" s="17" t="str">
        <f aca="false">IF(AND(E378=1,K378=0),"Field check card!",IF(AND(E378=0,K378=0),"",IF(AND(E378=1,K378&gt;0),"",IF(AND(E378=0,K378&gt;0),""))))</f>
        <v/>
      </c>
      <c r="D378" s="26" t="n">
        <f aca="false">IF('DXCC QSL Card Tracking'!D378&gt;0,1,0)</f>
        <v>0</v>
      </c>
      <c r="E378" s="26" t="n">
        <f aca="false">IF('DXCC QSL Card Tracking'!E378&gt;0,1,0)</f>
        <v>1</v>
      </c>
      <c r="F378" s="26" t="n">
        <f aca="false">IF('DXCC LoTW Tracking by Mode'!B378&gt;0,1,0)</f>
        <v>1</v>
      </c>
      <c r="G378" s="26" t="n">
        <f aca="false">IF('DXCC LoTW Tracking by Mode'!C378&gt;0,1,0)</f>
        <v>1</v>
      </c>
      <c r="H378" s="26" t="n">
        <f aca="false">IF('DXCC LoTW Tracking by Mode'!D378&gt;0,1,0)</f>
        <v>1</v>
      </c>
      <c r="I378" s="26" t="n">
        <f aca="false">IF('DXCC LoTW Tracking by Mode'!E378&gt;0,1,0)</f>
        <v>1</v>
      </c>
      <c r="J378" s="26" t="n">
        <f aca="false">D378+E378</f>
        <v>1</v>
      </c>
      <c r="K378" s="26" t="n">
        <f aca="false">(F378+G378+H378+I378)</f>
        <v>4</v>
      </c>
      <c r="L378" s="14"/>
      <c r="M378" s="21"/>
    </row>
    <row r="379" customFormat="false" ht="12.8" hidden="false" customHeight="false" outlineLevel="0" collapsed="false">
      <c r="A379" s="7" t="s">
        <v>1014</v>
      </c>
      <c r="B379" s="17" t="str">
        <f aca="false">IF(J379+K379=0,"No card or LoTW",IF(J379=0,"Need card******",IF(K379=0,"******Need LoTW","")))</f>
        <v/>
      </c>
      <c r="C379" s="17" t="str">
        <f aca="false">IF(AND(E379=1,K379=0),"Field check card!",IF(AND(E379=0,K379=0),"",IF(AND(E379=1,K379&gt;0),"",IF(AND(E379=0,K379&gt;0),""))))</f>
        <v/>
      </c>
      <c r="D379" s="26" t="n">
        <f aca="false">IF('DXCC QSL Card Tracking'!D379&gt;0,1,0)</f>
        <v>0</v>
      </c>
      <c r="E379" s="26" t="n">
        <f aca="false">IF('DXCC QSL Card Tracking'!E379&gt;0,1,0)</f>
        <v>1</v>
      </c>
      <c r="F379" s="26" t="n">
        <f aca="false">IF('DXCC LoTW Tracking by Mode'!B379&gt;0,1,0)</f>
        <v>1</v>
      </c>
      <c r="G379" s="26" t="n">
        <f aca="false">IF('DXCC LoTW Tracking by Mode'!C379&gt;0,1,0)</f>
        <v>1</v>
      </c>
      <c r="H379" s="26" t="n">
        <f aca="false">IF('DXCC LoTW Tracking by Mode'!D379&gt;0,1,0)</f>
        <v>0</v>
      </c>
      <c r="I379" s="26" t="n">
        <f aca="false">IF('DXCC LoTW Tracking by Mode'!E379&gt;0,1,0)</f>
        <v>0</v>
      </c>
      <c r="J379" s="26" t="n">
        <f aca="false">D379+E379</f>
        <v>1</v>
      </c>
      <c r="K379" s="26" t="n">
        <f aca="false">(F379+G379+H379+I379)</f>
        <v>2</v>
      </c>
      <c r="L379" s="14"/>
      <c r="M379" s="21"/>
    </row>
    <row r="380" customFormat="false" ht="12.8" hidden="false" customHeight="false" outlineLevel="0" collapsed="false">
      <c r="A380" s="7" t="s">
        <v>1017</v>
      </c>
      <c r="B380" s="17" t="str">
        <f aca="false">IF(J380+K380=0,"No card or LoTW",IF(J380=0,"Need card******",IF(K380=0,"******Need LoTW","")))</f>
        <v/>
      </c>
      <c r="C380" s="17" t="str">
        <f aca="false">IF(AND(E380=1,K380=0),"Field check card!",IF(AND(E380=0,K380=0),"",IF(AND(E380=1,K380&gt;0),"",IF(AND(E380=0,K380&gt;0),""))))</f>
        <v/>
      </c>
      <c r="D380" s="26" t="n">
        <f aca="false">IF('DXCC QSL Card Tracking'!D380&gt;0,1,0)</f>
        <v>0</v>
      </c>
      <c r="E380" s="26" t="n">
        <f aca="false">IF('DXCC QSL Card Tracking'!E380&gt;0,1,0)</f>
        <v>1</v>
      </c>
      <c r="F380" s="26" t="n">
        <f aca="false">IF('DXCC LoTW Tracking by Mode'!B380&gt;0,1,0)</f>
        <v>1</v>
      </c>
      <c r="G380" s="26" t="n">
        <f aca="false">IF('DXCC LoTW Tracking by Mode'!C380&gt;0,1,0)</f>
        <v>1</v>
      </c>
      <c r="H380" s="26" t="n">
        <f aca="false">IF('DXCC LoTW Tracking by Mode'!D380&gt;0,1,0)</f>
        <v>1</v>
      </c>
      <c r="I380" s="26" t="n">
        <f aca="false">IF('DXCC LoTW Tracking by Mode'!E380&gt;0,1,0)</f>
        <v>1</v>
      </c>
      <c r="J380" s="26" t="n">
        <f aca="false">D380+E380</f>
        <v>1</v>
      </c>
      <c r="K380" s="26" t="n">
        <f aca="false">(F380+G380+H380+I380)</f>
        <v>4</v>
      </c>
      <c r="L380" s="14"/>
      <c r="M380" s="21"/>
    </row>
    <row r="381" customFormat="false" ht="12.8" hidden="false" customHeight="false" outlineLevel="0" collapsed="false">
      <c r="A381" s="7" t="s">
        <v>1020</v>
      </c>
      <c r="B381" s="17" t="str">
        <f aca="false">IF(J381+K381=0,"No card or LoTW",IF(J381=0,"Need card******",IF(K381=0,"******Need LoTW","")))</f>
        <v>No card or LoTW</v>
      </c>
      <c r="C381" s="17" t="str">
        <f aca="false">IF(AND(E381=1,K381=0),"Field check card!",IF(AND(E381=0,K381=0),"",IF(AND(E381=1,K381&gt;0),"",IF(AND(E381=0,K381&gt;0),""))))</f>
        <v/>
      </c>
      <c r="D381" s="26" t="n">
        <f aca="false">IF('DXCC QSL Card Tracking'!D381&gt;0,1,0)</f>
        <v>0</v>
      </c>
      <c r="E381" s="26" t="n">
        <f aca="false">IF('DXCC QSL Card Tracking'!E381&gt;0,1,0)</f>
        <v>0</v>
      </c>
      <c r="F381" s="26" t="n">
        <f aca="false">IF('DXCC LoTW Tracking by Mode'!B381&gt;0,1,0)</f>
        <v>0</v>
      </c>
      <c r="G381" s="26" t="n">
        <f aca="false">IF('DXCC LoTW Tracking by Mode'!C381&gt;0,1,0)</f>
        <v>0</v>
      </c>
      <c r="H381" s="26" t="n">
        <f aca="false">IF('DXCC LoTW Tracking by Mode'!D381&gt;0,1,0)</f>
        <v>0</v>
      </c>
      <c r="I381" s="26" t="n">
        <f aca="false">IF('DXCC LoTW Tracking by Mode'!E381&gt;0,1,0)</f>
        <v>0</v>
      </c>
      <c r="J381" s="26" t="n">
        <f aca="false">D381+E381</f>
        <v>0</v>
      </c>
      <c r="K381" s="26" t="n">
        <f aca="false">(F381+G381+H381+I381)</f>
        <v>0</v>
      </c>
      <c r="L381" s="14"/>
      <c r="M381" s="21"/>
    </row>
    <row r="382" customFormat="false" ht="12.8" hidden="false" customHeight="false" outlineLevel="0" collapsed="false">
      <c r="A382" s="7" t="s">
        <v>1022</v>
      </c>
      <c r="B382" s="17" t="str">
        <f aca="false">IF(J382+K382=0,"No card or LoTW",IF(J382=0,"Need card******",IF(K382=0,"******Need LoTW","")))</f>
        <v/>
      </c>
      <c r="C382" s="17" t="str">
        <f aca="false">IF(AND(E382=1,K382=0),"Field check card!",IF(AND(E382=0,K382=0),"",IF(AND(E382=1,K382&gt;0),"",IF(AND(E382=0,K382&gt;0),""))))</f>
        <v/>
      </c>
      <c r="D382" s="26" t="n">
        <f aca="false">IF('DXCC QSL Card Tracking'!D382&gt;0,1,0)</f>
        <v>1</v>
      </c>
      <c r="E382" s="26" t="n">
        <f aca="false">IF('DXCC QSL Card Tracking'!E382&gt;0,1,0)</f>
        <v>0</v>
      </c>
      <c r="F382" s="26" t="n">
        <f aca="false">IF('DXCC LoTW Tracking by Mode'!B382&gt;0,1,0)</f>
        <v>1</v>
      </c>
      <c r="G382" s="26" t="n">
        <f aca="false">IF('DXCC LoTW Tracking by Mode'!C382&gt;0,1,0)</f>
        <v>1</v>
      </c>
      <c r="H382" s="26" t="n">
        <f aca="false">IF('DXCC LoTW Tracking by Mode'!D382&gt;0,1,0)</f>
        <v>1</v>
      </c>
      <c r="I382" s="26" t="n">
        <f aca="false">IF('DXCC LoTW Tracking by Mode'!E382&gt;0,1,0)</f>
        <v>0</v>
      </c>
      <c r="J382" s="26" t="n">
        <f aca="false">D382+E382</f>
        <v>1</v>
      </c>
      <c r="K382" s="26" t="n">
        <f aca="false">(F382+G382+H382+I382)</f>
        <v>3</v>
      </c>
      <c r="L382" s="14"/>
      <c r="M382" s="21"/>
    </row>
    <row r="383" customFormat="false" ht="12.8" hidden="false" customHeight="false" outlineLevel="0" collapsed="false">
      <c r="A383" s="7" t="s">
        <v>1025</v>
      </c>
      <c r="B383" s="17" t="str">
        <f aca="false">IF(J383+K383=0,"No card or LoTW",IF(J383=0,"Need card******",IF(K383=0,"******Need LoTW","")))</f>
        <v/>
      </c>
      <c r="C383" s="17" t="str">
        <f aca="false">IF(AND(E383=1,K383=0),"Field check card!",IF(AND(E383=0,K383=0),"",IF(AND(E383=1,K383&gt;0),"",IF(AND(E383=0,K383&gt;0),""))))</f>
        <v/>
      </c>
      <c r="D383" s="26" t="n">
        <f aca="false">IF('DXCC QSL Card Tracking'!D383&gt;0,1,0)</f>
        <v>0</v>
      </c>
      <c r="E383" s="26" t="n">
        <f aca="false">IF('DXCC QSL Card Tracking'!E383&gt;0,1,0)</f>
        <v>1</v>
      </c>
      <c r="F383" s="26" t="n">
        <f aca="false">IF('DXCC LoTW Tracking by Mode'!B383&gt;0,1,0)</f>
        <v>1</v>
      </c>
      <c r="G383" s="26" t="n">
        <f aca="false">IF('DXCC LoTW Tracking by Mode'!C383&gt;0,1,0)</f>
        <v>1</v>
      </c>
      <c r="H383" s="26" t="n">
        <f aca="false">IF('DXCC LoTW Tracking by Mode'!D383&gt;0,1,0)</f>
        <v>1</v>
      </c>
      <c r="I383" s="26" t="n">
        <f aca="false">IF('DXCC LoTW Tracking by Mode'!E383&gt;0,1,0)</f>
        <v>1</v>
      </c>
      <c r="J383" s="26" t="n">
        <f aca="false">D383+E383</f>
        <v>1</v>
      </c>
      <c r="K383" s="26" t="n">
        <f aca="false">(F383+G383+H383+I383)</f>
        <v>4</v>
      </c>
      <c r="L383" s="14"/>
      <c r="M383" s="21"/>
    </row>
    <row r="384" customFormat="false" ht="12.8" hidden="false" customHeight="false" outlineLevel="0" collapsed="false">
      <c r="A384" s="7" t="s">
        <v>1028</v>
      </c>
      <c r="B384" s="17" t="str">
        <f aca="false">IF(J384+K384=0,"No card or LoTW",IF(J384=0,"Need card******",IF(K384=0,"******Need LoTW","")))</f>
        <v/>
      </c>
      <c r="C384" s="17" t="str">
        <f aca="false">IF(AND(E384=1,K384=0),"Field check card!",IF(AND(E384=0,K384=0),"",IF(AND(E384=1,K384&gt;0),"",IF(AND(E384=0,K384&gt;0),""))))</f>
        <v/>
      </c>
      <c r="D384" s="26" t="n">
        <f aca="false">IF('DXCC QSL Card Tracking'!D384&gt;0,1,0)</f>
        <v>0</v>
      </c>
      <c r="E384" s="26" t="n">
        <f aca="false">IF('DXCC QSL Card Tracking'!E384&gt;0,1,0)</f>
        <v>1</v>
      </c>
      <c r="F384" s="26" t="n">
        <f aca="false">IF('DXCC LoTW Tracking by Mode'!B384&gt;0,1,0)</f>
        <v>1</v>
      </c>
      <c r="G384" s="26" t="n">
        <f aca="false">IF('DXCC LoTW Tracking by Mode'!C384&gt;0,1,0)</f>
        <v>1</v>
      </c>
      <c r="H384" s="26" t="n">
        <f aca="false">IF('DXCC LoTW Tracking by Mode'!D384&gt;0,1,0)</f>
        <v>0</v>
      </c>
      <c r="I384" s="26" t="n">
        <f aca="false">IF('DXCC LoTW Tracking by Mode'!E384&gt;0,1,0)</f>
        <v>0</v>
      </c>
      <c r="J384" s="26" t="n">
        <f aca="false">D384+E384</f>
        <v>1</v>
      </c>
      <c r="K384" s="26" t="n">
        <f aca="false">(F384+G384+H384+I384)</f>
        <v>2</v>
      </c>
      <c r="L384" s="14"/>
      <c r="M384" s="21"/>
    </row>
    <row r="385" customFormat="false" ht="12.8" hidden="false" customHeight="false" outlineLevel="0" collapsed="false">
      <c r="A385" s="7" t="s">
        <v>1031</v>
      </c>
      <c r="B385" s="17" t="str">
        <f aca="false">IF(J385+K385=0,"No card or LoTW",IF(J385=0,"Need card******",IF(K385=0,"******Need LoTW","")))</f>
        <v/>
      </c>
      <c r="C385" s="17" t="str">
        <f aca="false">IF(AND(E385=1,K385=0),"Field check card!",IF(AND(E385=0,K385=0),"",IF(AND(E385=1,K385&gt;0),"",IF(AND(E385=0,K385&gt;0),""))))</f>
        <v/>
      </c>
      <c r="D385" s="26" t="n">
        <f aca="false">IF('DXCC QSL Card Tracking'!D385&gt;0,1,0)</f>
        <v>0</v>
      </c>
      <c r="E385" s="26" t="n">
        <f aca="false">IF('DXCC QSL Card Tracking'!E385&gt;0,1,0)</f>
        <v>1</v>
      </c>
      <c r="F385" s="26" t="n">
        <f aca="false">IF('DXCC LoTW Tracking by Mode'!B385&gt;0,1,0)</f>
        <v>1</v>
      </c>
      <c r="G385" s="26" t="n">
        <f aca="false">IF('DXCC LoTW Tracking by Mode'!C385&gt;0,1,0)</f>
        <v>1</v>
      </c>
      <c r="H385" s="26" t="n">
        <f aca="false">IF('DXCC LoTW Tracking by Mode'!D385&gt;0,1,0)</f>
        <v>1</v>
      </c>
      <c r="I385" s="26" t="n">
        <f aca="false">IF('DXCC LoTW Tracking by Mode'!E385&gt;0,1,0)</f>
        <v>1</v>
      </c>
      <c r="J385" s="26" t="n">
        <f aca="false">D385+E385</f>
        <v>1</v>
      </c>
      <c r="K385" s="26" t="n">
        <f aca="false">(F385+G385+H385+I385)</f>
        <v>4</v>
      </c>
      <c r="L385" s="14"/>
      <c r="M385" s="21"/>
    </row>
    <row r="386" customFormat="false" ht="12.8" hidden="false" customHeight="false" outlineLevel="0" collapsed="false">
      <c r="A386" s="7" t="s">
        <v>1034</v>
      </c>
      <c r="B386" s="17" t="str">
        <f aca="false">IF(J386+K386=0,"No card or LoTW",IF(J386=0,"Need card******",IF(K386=0,"******Need LoTW","")))</f>
        <v/>
      </c>
      <c r="C386" s="17" t="str">
        <f aca="false">IF(AND(E386=1,K386=0),"Field check card!",IF(AND(E386=0,K386=0),"",IF(AND(E386=1,K386&gt;0),"",IF(AND(E386=0,K386&gt;0),""))))</f>
        <v/>
      </c>
      <c r="D386" s="26" t="n">
        <f aca="false">IF('DXCC QSL Card Tracking'!D386&gt;0,1,0)</f>
        <v>1</v>
      </c>
      <c r="E386" s="26" t="n">
        <f aca="false">IF('DXCC QSL Card Tracking'!E386&gt;0,1,0)</f>
        <v>0</v>
      </c>
      <c r="F386" s="26" t="n">
        <f aca="false">IF('DXCC LoTW Tracking by Mode'!B386&gt;0,1,0)</f>
        <v>1</v>
      </c>
      <c r="G386" s="26" t="n">
        <f aca="false">IF('DXCC LoTW Tracking by Mode'!C386&gt;0,1,0)</f>
        <v>1</v>
      </c>
      <c r="H386" s="26" t="n">
        <f aca="false">IF('DXCC LoTW Tracking by Mode'!D386&gt;0,1,0)</f>
        <v>1</v>
      </c>
      <c r="I386" s="26" t="n">
        <f aca="false">IF('DXCC LoTW Tracking by Mode'!E386&gt;0,1,0)</f>
        <v>1</v>
      </c>
      <c r="J386" s="26" t="n">
        <f aca="false">D386+E386</f>
        <v>1</v>
      </c>
      <c r="K386" s="26" t="n">
        <f aca="false">(F386+G386+H386+I386)</f>
        <v>4</v>
      </c>
      <c r="L386" s="14"/>
      <c r="M386" s="21"/>
    </row>
    <row r="387" customFormat="false" ht="12.8" hidden="false" customHeight="false" outlineLevel="0" collapsed="false">
      <c r="A387" s="7" t="s">
        <v>1037</v>
      </c>
      <c r="B387" s="17" t="str">
        <f aca="false">IF(J387+K387=0,"No card or LoTW",IF(J387=0,"Need card******",IF(K387=0,"******Need LoTW","")))</f>
        <v/>
      </c>
      <c r="C387" s="17" t="str">
        <f aca="false">IF(AND(E387=1,K387=0),"Field check card!",IF(AND(E387=0,K387=0),"",IF(AND(E387=1,K387&gt;0),"",IF(AND(E387=0,K387&gt;0),""))))</f>
        <v/>
      </c>
      <c r="D387" s="26" t="n">
        <f aca="false">IF('DXCC QSL Card Tracking'!D387&gt;0,1,0)</f>
        <v>0</v>
      </c>
      <c r="E387" s="26" t="n">
        <f aca="false">IF('DXCC QSL Card Tracking'!E387&gt;0,1,0)</f>
        <v>1</v>
      </c>
      <c r="F387" s="26" t="n">
        <f aca="false">IF('DXCC LoTW Tracking by Mode'!B387&gt;0,1,0)</f>
        <v>1</v>
      </c>
      <c r="G387" s="26" t="n">
        <f aca="false">IF('DXCC LoTW Tracking by Mode'!C387&gt;0,1,0)</f>
        <v>1</v>
      </c>
      <c r="H387" s="26" t="n">
        <f aca="false">IF('DXCC LoTW Tracking by Mode'!D387&gt;0,1,0)</f>
        <v>1</v>
      </c>
      <c r="I387" s="26" t="n">
        <f aca="false">IF('DXCC LoTW Tracking by Mode'!E387&gt;0,1,0)</f>
        <v>1</v>
      </c>
      <c r="J387" s="26" t="n">
        <f aca="false">D387+E387</f>
        <v>1</v>
      </c>
      <c r="K387" s="26" t="n">
        <f aca="false">(F387+G387+H387+I387)</f>
        <v>4</v>
      </c>
      <c r="L387" s="14"/>
      <c r="M387" s="21"/>
    </row>
    <row r="388" customFormat="false" ht="12.8" hidden="false" customHeight="false" outlineLevel="0" collapsed="false">
      <c r="A388" s="7" t="s">
        <v>1040</v>
      </c>
      <c r="B388" s="17" t="str">
        <f aca="false">IF(J388+K388=0,"No card or LoTW",IF(J388=0,"Need card******",IF(K388=0,"******Need LoTW","")))</f>
        <v/>
      </c>
      <c r="C388" s="17" t="str">
        <f aca="false">IF(AND(E388=1,K388=0),"Field check card!",IF(AND(E388=0,K388=0),"",IF(AND(E388=1,K388&gt;0),"",IF(AND(E388=0,K388&gt;0),""))))</f>
        <v/>
      </c>
      <c r="D388" s="26" t="n">
        <f aca="false">IF('DXCC QSL Card Tracking'!D388&gt;0,1,0)</f>
        <v>1</v>
      </c>
      <c r="E388" s="26" t="n">
        <f aca="false">IF('DXCC QSL Card Tracking'!E388&gt;0,1,0)</f>
        <v>0</v>
      </c>
      <c r="F388" s="26" t="n">
        <f aca="false">IF('DXCC LoTW Tracking by Mode'!B388&gt;0,1,0)</f>
        <v>1</v>
      </c>
      <c r="G388" s="26" t="n">
        <f aca="false">IF('DXCC LoTW Tracking by Mode'!C388&gt;0,1,0)</f>
        <v>1</v>
      </c>
      <c r="H388" s="26" t="n">
        <f aca="false">IF('DXCC LoTW Tracking by Mode'!D388&gt;0,1,0)</f>
        <v>1</v>
      </c>
      <c r="I388" s="26" t="n">
        <f aca="false">IF('DXCC LoTW Tracking by Mode'!E388&gt;0,1,0)</f>
        <v>0</v>
      </c>
      <c r="J388" s="26" t="n">
        <f aca="false">D388+E388</f>
        <v>1</v>
      </c>
      <c r="K388" s="26" t="n">
        <f aca="false">(F388+G388+H388+I388)</f>
        <v>3</v>
      </c>
      <c r="L388" s="14"/>
      <c r="M388" s="21"/>
    </row>
    <row r="389" customFormat="false" ht="12.8" hidden="false" customHeight="false" outlineLevel="0" collapsed="false">
      <c r="A389" s="7" t="s">
        <v>1043</v>
      </c>
      <c r="B389" s="17" t="str">
        <f aca="false">IF(J389+K389=0,"No card or LoTW",IF(J389=0,"Need card******",IF(K389=0,"******Need LoTW","")))</f>
        <v/>
      </c>
      <c r="C389" s="17" t="str">
        <f aca="false">IF(AND(E389=1,K389=0),"Field check card!",IF(AND(E389=0,K389=0),"",IF(AND(E389=1,K389&gt;0),"",IF(AND(E389=0,K389&gt;0),""))))</f>
        <v/>
      </c>
      <c r="D389" s="26" t="n">
        <f aca="false">IF('DXCC QSL Card Tracking'!D389&gt;0,1,0)</f>
        <v>1</v>
      </c>
      <c r="E389" s="26" t="n">
        <f aca="false">IF('DXCC QSL Card Tracking'!E389&gt;0,1,0)</f>
        <v>0</v>
      </c>
      <c r="F389" s="26" t="n">
        <f aca="false">IF('DXCC LoTW Tracking by Mode'!B389&gt;0,1,0)</f>
        <v>1</v>
      </c>
      <c r="G389" s="26" t="n">
        <f aca="false">IF('DXCC LoTW Tracking by Mode'!C389&gt;0,1,0)</f>
        <v>1</v>
      </c>
      <c r="H389" s="26" t="n">
        <f aca="false">IF('DXCC LoTW Tracking by Mode'!D389&gt;0,1,0)</f>
        <v>1</v>
      </c>
      <c r="I389" s="26" t="n">
        <f aca="false">IF('DXCC LoTW Tracking by Mode'!E389&gt;0,1,0)</f>
        <v>1</v>
      </c>
      <c r="J389" s="26" t="n">
        <f aca="false">D389+E389</f>
        <v>1</v>
      </c>
      <c r="K389" s="26" t="n">
        <f aca="false">(F389+G389+H389+I389)</f>
        <v>4</v>
      </c>
      <c r="L389" s="14"/>
      <c r="M389" s="21"/>
    </row>
    <row r="390" customFormat="false" ht="12.8" hidden="false" customHeight="false" outlineLevel="0" collapsed="false">
      <c r="A390" s="7" t="s">
        <v>1046</v>
      </c>
      <c r="B390" s="17" t="str">
        <f aca="false">IF(J390+K390=0,"No card or LoTW",IF(J390=0,"Need card******",IF(K390=0,"******Need LoTW","")))</f>
        <v/>
      </c>
      <c r="C390" s="17" t="str">
        <f aca="false">IF(AND(E390=1,K390=0),"Field check card!",IF(AND(E390=0,K390=0),"",IF(AND(E390=1,K390&gt;0),"",IF(AND(E390=0,K390&gt;0),""))))</f>
        <v/>
      </c>
      <c r="D390" s="26" t="n">
        <f aca="false">IF('DXCC QSL Card Tracking'!D390&gt;0,1,0)</f>
        <v>1</v>
      </c>
      <c r="E390" s="26" t="n">
        <f aca="false">IF('DXCC QSL Card Tracking'!E390&gt;0,1,0)</f>
        <v>0</v>
      </c>
      <c r="F390" s="26" t="n">
        <f aca="false">IF('DXCC LoTW Tracking by Mode'!B390&gt;0,1,0)</f>
        <v>1</v>
      </c>
      <c r="G390" s="26" t="n">
        <f aca="false">IF('DXCC LoTW Tracking by Mode'!C390&gt;0,1,0)</f>
        <v>1</v>
      </c>
      <c r="H390" s="26" t="n">
        <f aca="false">IF('DXCC LoTW Tracking by Mode'!D390&gt;0,1,0)</f>
        <v>1</v>
      </c>
      <c r="I390" s="26" t="n">
        <f aca="false">IF('DXCC LoTW Tracking by Mode'!E390&gt;0,1,0)</f>
        <v>1</v>
      </c>
      <c r="J390" s="26" t="n">
        <f aca="false">D390+E390</f>
        <v>1</v>
      </c>
      <c r="K390" s="26" t="n">
        <f aca="false">(F390+G390+H390+I390)</f>
        <v>4</v>
      </c>
      <c r="L390" s="14"/>
      <c r="M390" s="21"/>
    </row>
    <row r="391" customFormat="false" ht="12.8" hidden="false" customHeight="false" outlineLevel="0" collapsed="false">
      <c r="A391" s="7" t="s">
        <v>1049</v>
      </c>
      <c r="B391" s="17" t="str">
        <f aca="false">IF(J391+K391=0,"No card or LoTW",IF(J391=0,"Need card******",IF(K391=0,"******Need LoTW","")))</f>
        <v/>
      </c>
      <c r="C391" s="17" t="str">
        <f aca="false">IF(AND(E391=1,K391=0),"Field check card!",IF(AND(E391=0,K391=0),"",IF(AND(E391=1,K391&gt;0),"",IF(AND(E391=0,K391&gt;0),""))))</f>
        <v/>
      </c>
      <c r="D391" s="26" t="n">
        <f aca="false">IF('DXCC QSL Card Tracking'!D391&gt;0,1,0)</f>
        <v>1</v>
      </c>
      <c r="E391" s="26" t="n">
        <f aca="false">IF('DXCC QSL Card Tracking'!E391&gt;0,1,0)</f>
        <v>0</v>
      </c>
      <c r="F391" s="26" t="n">
        <f aca="false">IF('DXCC LoTW Tracking by Mode'!B391&gt;0,1,0)</f>
        <v>1</v>
      </c>
      <c r="G391" s="26" t="n">
        <f aca="false">IF('DXCC LoTW Tracking by Mode'!C391&gt;0,1,0)</f>
        <v>1</v>
      </c>
      <c r="H391" s="26" t="n">
        <f aca="false">IF('DXCC LoTW Tracking by Mode'!D391&gt;0,1,0)</f>
        <v>1</v>
      </c>
      <c r="I391" s="26" t="n">
        <f aca="false">IF('DXCC LoTW Tracking by Mode'!E391&gt;0,1,0)</f>
        <v>1</v>
      </c>
      <c r="J391" s="26" t="n">
        <f aca="false">D391+E391</f>
        <v>1</v>
      </c>
      <c r="K391" s="26" t="n">
        <f aca="false">(F391+G391+H391+I391)</f>
        <v>4</v>
      </c>
      <c r="L391" s="14"/>
      <c r="M391" s="21"/>
    </row>
    <row r="392" customFormat="false" ht="12.8" hidden="false" customHeight="false" outlineLevel="0" collapsed="false">
      <c r="A392" s="7" t="s">
        <v>1052</v>
      </c>
      <c r="B392" s="17" t="str">
        <f aca="false">IF(J392+K392=0,"No card or LoTW",IF(J392=0,"Need card******",IF(K392=0,"******Need LoTW","")))</f>
        <v/>
      </c>
      <c r="C392" s="17" t="str">
        <f aca="false">IF(AND(E392=1,K392=0),"Field check card!",IF(AND(E392=0,K392=0),"",IF(AND(E392=1,K392&gt;0),"",IF(AND(E392=0,K392&gt;0),""))))</f>
        <v/>
      </c>
      <c r="D392" s="26" t="n">
        <f aca="false">IF('DXCC QSL Card Tracking'!D392&gt;0,1,0)</f>
        <v>0</v>
      </c>
      <c r="E392" s="26" t="n">
        <f aca="false">IF('DXCC QSL Card Tracking'!E392&gt;0,1,0)</f>
        <v>1</v>
      </c>
      <c r="F392" s="26" t="n">
        <f aca="false">IF('DXCC LoTW Tracking by Mode'!B392&gt;0,1,0)</f>
        <v>1</v>
      </c>
      <c r="G392" s="26" t="n">
        <f aca="false">IF('DXCC LoTW Tracking by Mode'!C392&gt;0,1,0)</f>
        <v>1</v>
      </c>
      <c r="H392" s="26" t="n">
        <f aca="false">IF('DXCC LoTW Tracking by Mode'!D392&gt;0,1,0)</f>
        <v>0</v>
      </c>
      <c r="I392" s="26" t="n">
        <f aca="false">IF('DXCC LoTW Tracking by Mode'!E392&gt;0,1,0)</f>
        <v>0</v>
      </c>
      <c r="J392" s="26" t="n">
        <f aca="false">D392+E392</f>
        <v>1</v>
      </c>
      <c r="K392" s="26" t="n">
        <f aca="false">(F392+G392+H392+I392)</f>
        <v>2</v>
      </c>
      <c r="L392" s="14"/>
      <c r="M392" s="21"/>
    </row>
    <row r="393" customFormat="false" ht="12.8" hidden="false" customHeight="false" outlineLevel="0" collapsed="false">
      <c r="A393" s="7" t="s">
        <v>1055</v>
      </c>
      <c r="B393" s="17" t="str">
        <f aca="false">IF(J393+K393=0,"No card or LoTW",IF(J393=0,"Need card******",IF(K393=0,"******Need LoTW","")))</f>
        <v/>
      </c>
      <c r="C393" s="17" t="str">
        <f aca="false">IF(AND(E393=1,K393=0),"Field check card!",IF(AND(E393=0,K393=0),"",IF(AND(E393=1,K393&gt;0),"",IF(AND(E393=0,K393&gt;0),""))))</f>
        <v/>
      </c>
      <c r="D393" s="26" t="n">
        <f aca="false">IF('DXCC QSL Card Tracking'!D393&gt;0,1,0)</f>
        <v>1</v>
      </c>
      <c r="E393" s="26" t="n">
        <f aca="false">IF('DXCC QSL Card Tracking'!E393&gt;0,1,0)</f>
        <v>0</v>
      </c>
      <c r="F393" s="26" t="n">
        <f aca="false">IF('DXCC LoTW Tracking by Mode'!B393&gt;0,1,0)</f>
        <v>1</v>
      </c>
      <c r="G393" s="26" t="n">
        <f aca="false">IF('DXCC LoTW Tracking by Mode'!C393&gt;0,1,0)</f>
        <v>1</v>
      </c>
      <c r="H393" s="26" t="n">
        <f aca="false">IF('DXCC LoTW Tracking by Mode'!D393&gt;0,1,0)</f>
        <v>1</v>
      </c>
      <c r="I393" s="26" t="n">
        <f aca="false">IF('DXCC LoTW Tracking by Mode'!E393&gt;0,1,0)</f>
        <v>1</v>
      </c>
      <c r="J393" s="26" t="n">
        <f aca="false">D393+E393</f>
        <v>1</v>
      </c>
      <c r="K393" s="26" t="n">
        <f aca="false">(F393+G393+H393+I393)</f>
        <v>4</v>
      </c>
      <c r="L393" s="14"/>
      <c r="M393" s="21"/>
    </row>
    <row r="394" customFormat="false" ht="12.8" hidden="false" customHeight="false" outlineLevel="0" collapsed="false">
      <c r="A394" s="7" t="s">
        <v>1058</v>
      </c>
      <c r="B394" s="17" t="str">
        <f aca="false">IF(J394+K394=0,"No card or LoTW",IF(J394=0,"Need card******",IF(K394=0,"******Need LoTW","")))</f>
        <v/>
      </c>
      <c r="C394" s="17" t="str">
        <f aca="false">IF(AND(E394=1,K394=0),"Field check card!",IF(AND(E394=0,K394=0),"",IF(AND(E394=1,K394&gt;0),"",IF(AND(E394=0,K394&gt;0),""))))</f>
        <v/>
      </c>
      <c r="D394" s="26" t="n">
        <f aca="false">IF('DXCC QSL Card Tracking'!D394&gt;0,1,0)</f>
        <v>1</v>
      </c>
      <c r="E394" s="26" t="n">
        <f aca="false">IF('DXCC QSL Card Tracking'!E394&gt;0,1,0)</f>
        <v>0</v>
      </c>
      <c r="F394" s="26" t="n">
        <f aca="false">IF('DXCC LoTW Tracking by Mode'!B394&gt;0,1,0)</f>
        <v>1</v>
      </c>
      <c r="G394" s="26" t="n">
        <f aca="false">IF('DXCC LoTW Tracking by Mode'!C394&gt;0,1,0)</f>
        <v>1</v>
      </c>
      <c r="H394" s="26" t="n">
        <f aca="false">IF('DXCC LoTW Tracking by Mode'!D394&gt;0,1,0)</f>
        <v>1</v>
      </c>
      <c r="I394" s="26" t="n">
        <f aca="false">IF('DXCC LoTW Tracking by Mode'!E394&gt;0,1,0)</f>
        <v>0</v>
      </c>
      <c r="J394" s="26" t="n">
        <f aca="false">D394+E394</f>
        <v>1</v>
      </c>
      <c r="K394" s="26" t="n">
        <f aca="false">(F394+G394+H394+I394)</f>
        <v>3</v>
      </c>
      <c r="L394" s="14"/>
      <c r="M394" s="21"/>
    </row>
    <row r="395" customFormat="false" ht="12.8" hidden="false" customHeight="false" outlineLevel="0" collapsed="false">
      <c r="A395" s="7" t="s">
        <v>1061</v>
      </c>
      <c r="B395" s="17" t="str">
        <f aca="false">IF(J395+K395=0,"No card or LoTW",IF(J395=0,"Need card******",IF(K395=0,"******Need LoTW","")))</f>
        <v/>
      </c>
      <c r="C395" s="17" t="str">
        <f aca="false">IF(AND(E395=1,K395=0),"Field check card!",IF(AND(E395=0,K395=0),"",IF(AND(E395=1,K395&gt;0),"",IF(AND(E395=0,K395&gt;0),""))))</f>
        <v/>
      </c>
      <c r="D395" s="26" t="n">
        <f aca="false">IF('DXCC QSL Card Tracking'!D395&gt;0,1,0)</f>
        <v>1</v>
      </c>
      <c r="E395" s="26" t="n">
        <f aca="false">IF('DXCC QSL Card Tracking'!E395&gt;0,1,0)</f>
        <v>0</v>
      </c>
      <c r="F395" s="26" t="n">
        <f aca="false">IF('DXCC LoTW Tracking by Mode'!B395&gt;0,1,0)</f>
        <v>1</v>
      </c>
      <c r="G395" s="26" t="n">
        <f aca="false">IF('DXCC LoTW Tracking by Mode'!C395&gt;0,1,0)</f>
        <v>1</v>
      </c>
      <c r="H395" s="26" t="n">
        <f aca="false">IF('DXCC LoTW Tracking by Mode'!D395&gt;0,1,0)</f>
        <v>1</v>
      </c>
      <c r="I395" s="26" t="n">
        <f aca="false">IF('DXCC LoTW Tracking by Mode'!E395&gt;0,1,0)</f>
        <v>1</v>
      </c>
      <c r="J395" s="26" t="n">
        <f aca="false">D395+E395</f>
        <v>1</v>
      </c>
      <c r="K395" s="26" t="n">
        <f aca="false">(F395+G395+H395+I395)</f>
        <v>4</v>
      </c>
      <c r="L395" s="14"/>
      <c r="M395" s="21"/>
    </row>
    <row r="396" customFormat="false" ht="12.8" hidden="false" customHeight="false" outlineLevel="0" collapsed="false">
      <c r="A396" s="7" t="s">
        <v>1064</v>
      </c>
      <c r="B396" s="17" t="str">
        <f aca="false">IF(J396+K396=0,"No card or LoTW",IF(J396=0,"Need card******",IF(K396=0,"******Need LoTW","")))</f>
        <v/>
      </c>
      <c r="C396" s="17" t="str">
        <f aca="false">IF(AND(E396=1,K396=0),"Field check card!",IF(AND(E396=0,K396=0),"",IF(AND(E396=1,K396&gt;0),"",IF(AND(E396=0,K396&gt;0),""))))</f>
        <v/>
      </c>
      <c r="D396" s="26" t="n">
        <f aca="false">IF('DXCC QSL Card Tracking'!D396&gt;0,1,0)</f>
        <v>0</v>
      </c>
      <c r="E396" s="26" t="n">
        <f aca="false">IF('DXCC QSL Card Tracking'!E396&gt;0,1,0)</f>
        <v>1</v>
      </c>
      <c r="F396" s="26" t="n">
        <f aca="false">IF('DXCC LoTW Tracking by Mode'!B396&gt;0,1,0)</f>
        <v>1</v>
      </c>
      <c r="G396" s="26" t="n">
        <f aca="false">IF('DXCC LoTW Tracking by Mode'!C396&gt;0,1,0)</f>
        <v>1</v>
      </c>
      <c r="H396" s="26" t="n">
        <f aca="false">IF('DXCC LoTW Tracking by Mode'!D396&gt;0,1,0)</f>
        <v>0</v>
      </c>
      <c r="I396" s="26" t="n">
        <f aca="false">IF('DXCC LoTW Tracking by Mode'!E396&gt;0,1,0)</f>
        <v>1</v>
      </c>
      <c r="J396" s="26" t="n">
        <f aca="false">D396+E396</f>
        <v>1</v>
      </c>
      <c r="K396" s="26" t="n">
        <f aca="false">(F396+G396+H396+I396)</f>
        <v>3</v>
      </c>
      <c r="L396" s="14"/>
      <c r="M396" s="21"/>
    </row>
    <row r="397" customFormat="false" ht="12.8" hidden="false" customHeight="false" outlineLevel="0" collapsed="false">
      <c r="A397" s="7" t="s">
        <v>1068</v>
      </c>
      <c r="B397" s="17" t="str">
        <f aca="false">IF(J397+K397=0,"No card or LoTW",IF(J397=0,"Need card******",IF(K397=0,"******Need LoTW","")))</f>
        <v/>
      </c>
      <c r="C397" s="17" t="str">
        <f aca="false">IF(AND(E397=1,K397=0),"Field check card!",IF(AND(E397=0,K397=0),"",IF(AND(E397=1,K397&gt;0),"",IF(AND(E397=0,K397&gt;0),""))))</f>
        <v/>
      </c>
      <c r="D397" s="26" t="n">
        <f aca="false">IF('DXCC QSL Card Tracking'!D397&gt;0,1,0)</f>
        <v>0</v>
      </c>
      <c r="E397" s="26" t="n">
        <f aca="false">IF('DXCC QSL Card Tracking'!E397&gt;0,1,0)</f>
        <v>1</v>
      </c>
      <c r="F397" s="26" t="n">
        <f aca="false">IF('DXCC LoTW Tracking by Mode'!B397&gt;0,1,0)</f>
        <v>1</v>
      </c>
      <c r="G397" s="26" t="n">
        <f aca="false">IF('DXCC LoTW Tracking by Mode'!C397&gt;0,1,0)</f>
        <v>1</v>
      </c>
      <c r="H397" s="26" t="n">
        <f aca="false">IF('DXCC LoTW Tracking by Mode'!D397&gt;0,1,0)</f>
        <v>0</v>
      </c>
      <c r="I397" s="26" t="n">
        <f aca="false">IF('DXCC LoTW Tracking by Mode'!E397&gt;0,1,0)</f>
        <v>0</v>
      </c>
      <c r="J397" s="26" t="n">
        <f aca="false">D397+E397</f>
        <v>1</v>
      </c>
      <c r="K397" s="26" t="n">
        <f aca="false">(F397+G397+H397+I397)</f>
        <v>2</v>
      </c>
      <c r="L397" s="14"/>
      <c r="M397" s="21"/>
    </row>
    <row r="398" customFormat="false" ht="12.8" hidden="false" customHeight="false" outlineLevel="0" collapsed="false">
      <c r="A398" s="7" t="s">
        <v>1071</v>
      </c>
      <c r="B398" s="17" t="str">
        <f aca="false">IF(J398+K398=0,"No card or LoTW",IF(J398=0,"Need card******",IF(K398=0,"******Need LoTW","")))</f>
        <v/>
      </c>
      <c r="C398" s="17" t="str">
        <f aca="false">IF(AND(E398=1,K398=0),"Field check card!",IF(AND(E398=0,K398=0),"",IF(AND(E398=1,K398&gt;0),"",IF(AND(E398=0,K398&gt;0),""))))</f>
        <v/>
      </c>
      <c r="D398" s="26" t="n">
        <f aca="false">IF('DXCC QSL Card Tracking'!D398&gt;0,1,0)</f>
        <v>1</v>
      </c>
      <c r="E398" s="26" t="n">
        <f aca="false">IF('DXCC QSL Card Tracking'!E398&gt;0,1,0)</f>
        <v>0</v>
      </c>
      <c r="F398" s="26" t="n">
        <f aca="false">IF('DXCC LoTW Tracking by Mode'!B398&gt;0,1,0)</f>
        <v>1</v>
      </c>
      <c r="G398" s="26" t="n">
        <f aca="false">IF('DXCC LoTW Tracking by Mode'!C398&gt;0,1,0)</f>
        <v>1</v>
      </c>
      <c r="H398" s="26" t="n">
        <f aca="false">IF('DXCC LoTW Tracking by Mode'!D398&gt;0,1,0)</f>
        <v>1</v>
      </c>
      <c r="I398" s="26" t="n">
        <f aca="false">IF('DXCC LoTW Tracking by Mode'!E398&gt;0,1,0)</f>
        <v>1</v>
      </c>
      <c r="J398" s="26" t="n">
        <f aca="false">D398+E398</f>
        <v>1</v>
      </c>
      <c r="K398" s="26" t="n">
        <f aca="false">(F398+G398+H398+I398)</f>
        <v>4</v>
      </c>
      <c r="L398" s="14"/>
      <c r="M398" s="21"/>
    </row>
    <row r="399" customFormat="false" ht="12.8" hidden="false" customHeight="false" outlineLevel="0" collapsed="false">
      <c r="A399" s="7" t="s">
        <v>1074</v>
      </c>
      <c r="B399" s="17" t="str">
        <f aca="false">IF(J399+K399=0,"No card or LoTW",IF(J399=0,"Need card******",IF(K399=0,"******Need LoTW","")))</f>
        <v/>
      </c>
      <c r="C399" s="17" t="str">
        <f aca="false">IF(AND(E399=1,K399=0),"Field check card!",IF(AND(E399=0,K399=0),"",IF(AND(E399=1,K399&gt;0),"",IF(AND(E399=0,K399&gt;0),""))))</f>
        <v/>
      </c>
      <c r="D399" s="26" t="n">
        <f aca="false">IF('DXCC QSL Card Tracking'!D399&gt;0,1,0)</f>
        <v>0</v>
      </c>
      <c r="E399" s="26" t="n">
        <f aca="false">IF('DXCC QSL Card Tracking'!E399&gt;0,1,0)</f>
        <v>1</v>
      </c>
      <c r="F399" s="26" t="n">
        <f aca="false">IF('DXCC LoTW Tracking by Mode'!B399&gt;0,1,0)</f>
        <v>1</v>
      </c>
      <c r="G399" s="26" t="n">
        <f aca="false">IF('DXCC LoTW Tracking by Mode'!C399&gt;0,1,0)</f>
        <v>1</v>
      </c>
      <c r="H399" s="26" t="n">
        <f aca="false">IF('DXCC LoTW Tracking by Mode'!D399&gt;0,1,0)</f>
        <v>1</v>
      </c>
      <c r="I399" s="26" t="n">
        <f aca="false">IF('DXCC LoTW Tracking by Mode'!E399&gt;0,1,0)</f>
        <v>1</v>
      </c>
      <c r="J399" s="26" t="n">
        <f aca="false">D399+E399</f>
        <v>1</v>
      </c>
      <c r="K399" s="26" t="n">
        <f aca="false">(F399+G399+H399+I399)</f>
        <v>4</v>
      </c>
      <c r="L399" s="14"/>
      <c r="M399" s="21"/>
    </row>
    <row r="400" customFormat="false" ht="12.8" hidden="false" customHeight="false" outlineLevel="0" collapsed="false">
      <c r="A400" s="7" t="s">
        <v>1076</v>
      </c>
      <c r="B400" s="17" t="s">
        <v>2433</v>
      </c>
      <c r="C400" s="17" t="str">
        <f aca="false">IF(AND(E400=1,K400=0),"Field check card!",IF(AND(E400=0,K400=0),"",IF(AND(E400=1,K400&gt;0),"",IF(AND(E400=0,K400&gt;0),""))))</f>
        <v/>
      </c>
      <c r="D400" s="26" t="n">
        <f aca="false">IF('DXCC QSL Card Tracking'!D400&gt;0,1,0)</f>
        <v>0</v>
      </c>
      <c r="E400" s="26" t="n">
        <f aca="false">IF('DXCC QSL Card Tracking'!E400&gt;0,1,0)</f>
        <v>0</v>
      </c>
      <c r="F400" s="26" t="n">
        <f aca="false">IF('DXCC LoTW Tracking by Mode'!B400&gt;0,1,0)</f>
        <v>0</v>
      </c>
      <c r="G400" s="26" t="n">
        <f aca="false">IF('DXCC LoTW Tracking by Mode'!C400&gt;0,1,0)</f>
        <v>0</v>
      </c>
      <c r="H400" s="26" t="n">
        <f aca="false">IF('DXCC LoTW Tracking by Mode'!D400&gt;0,1,0)</f>
        <v>0</v>
      </c>
      <c r="I400" s="26" t="n">
        <f aca="false">IF('DXCC LoTW Tracking by Mode'!E400&gt;0,1,0)</f>
        <v>0</v>
      </c>
      <c r="J400" s="26" t="n">
        <f aca="false">D400+E400</f>
        <v>0</v>
      </c>
      <c r="K400" s="26" t="n">
        <f aca="false">(F400+G400+H400+I400)</f>
        <v>0</v>
      </c>
      <c r="L400" s="14"/>
      <c r="M400" s="21"/>
    </row>
    <row r="401" customFormat="false" ht="12.8" hidden="false" customHeight="false" outlineLevel="0" collapsed="false">
      <c r="A401" s="7" t="s">
        <v>1078</v>
      </c>
      <c r="B401" s="17" t="str">
        <f aca="false">IF(J401+K401=0,"No card or LoTW",IF(J401=0,"Need card******",IF(K401=0,"******Need LoTW","")))</f>
        <v/>
      </c>
      <c r="C401" s="17" t="str">
        <f aca="false">IF(AND(E401=1,K401=0),"Field check card!",IF(AND(E401=0,K401=0),"",IF(AND(E401=1,K401&gt;0),"",IF(AND(E401=0,K401&gt;0),""))))</f>
        <v/>
      </c>
      <c r="D401" s="26" t="n">
        <f aca="false">IF('DXCC QSL Card Tracking'!D401&gt;0,1,0)</f>
        <v>0</v>
      </c>
      <c r="E401" s="26" t="n">
        <f aca="false">IF('DXCC QSL Card Tracking'!E401&gt;0,1,0)</f>
        <v>1</v>
      </c>
      <c r="F401" s="26" t="n">
        <f aca="false">IF('DXCC LoTW Tracking by Mode'!B401&gt;0,1,0)</f>
        <v>1</v>
      </c>
      <c r="G401" s="26" t="n">
        <f aca="false">IF('DXCC LoTW Tracking by Mode'!C401&gt;0,1,0)</f>
        <v>1</v>
      </c>
      <c r="H401" s="26" t="n">
        <f aca="false">IF('DXCC LoTW Tracking by Mode'!D401&gt;0,1,0)</f>
        <v>0</v>
      </c>
      <c r="I401" s="26" t="n">
        <f aca="false">IF('DXCC LoTW Tracking by Mode'!E401&gt;0,1,0)</f>
        <v>1</v>
      </c>
      <c r="J401" s="26" t="n">
        <f aca="false">D401+E401</f>
        <v>1</v>
      </c>
      <c r="K401" s="26" t="n">
        <f aca="false">(F401+G401+H401+I401)</f>
        <v>3</v>
      </c>
      <c r="L401" s="14"/>
      <c r="M401" s="21"/>
    </row>
    <row r="402" customFormat="false" ht="12.8" hidden="false" customHeight="false" outlineLevel="0" collapsed="false">
      <c r="A402" s="7" t="s">
        <v>1081</v>
      </c>
      <c r="B402" s="17" t="str">
        <f aca="false">IF(J402+K402=0,"No card or LoTW",IF(J402=0,"Need card******",IF(K402=0,"******Need LoTW","")))</f>
        <v/>
      </c>
      <c r="C402" s="17" t="str">
        <f aca="false">IF(AND(E402=1,K402=0),"Field check card!",IF(AND(E402=0,K402=0),"",IF(AND(E402=1,K402&gt;0),"",IF(AND(E402=0,K402&gt;0),""))))</f>
        <v/>
      </c>
      <c r="D402" s="26" t="n">
        <f aca="false">IF('DXCC QSL Card Tracking'!D402&gt;0,1,0)</f>
        <v>1</v>
      </c>
      <c r="E402" s="26" t="n">
        <f aca="false">IF('DXCC QSL Card Tracking'!E402&gt;0,1,0)</f>
        <v>0</v>
      </c>
      <c r="F402" s="26" t="n">
        <f aca="false">IF('DXCC LoTW Tracking by Mode'!B402&gt;0,1,0)</f>
        <v>1</v>
      </c>
      <c r="G402" s="26" t="n">
        <f aca="false">IF('DXCC LoTW Tracking by Mode'!C402&gt;0,1,0)</f>
        <v>1</v>
      </c>
      <c r="H402" s="26" t="n">
        <f aca="false">IF('DXCC LoTW Tracking by Mode'!D402&gt;0,1,0)</f>
        <v>0</v>
      </c>
      <c r="I402" s="26" t="n">
        <f aca="false">IF('DXCC LoTW Tracking by Mode'!E402&gt;0,1,0)</f>
        <v>0</v>
      </c>
      <c r="J402" s="26" t="n">
        <f aca="false">D402+E402</f>
        <v>1</v>
      </c>
      <c r="K402" s="26" t="n">
        <f aca="false">(F402+G402+H402+I402)</f>
        <v>2</v>
      </c>
      <c r="L402" s="14"/>
      <c r="M402" s="21"/>
    </row>
    <row r="403" customFormat="false" ht="12.8" hidden="false" customHeight="false" outlineLevel="0" collapsed="false">
      <c r="A403" s="7" t="s">
        <v>1084</v>
      </c>
      <c r="B403" s="17" t="str">
        <f aca="false">IF(J403+K403=0,"No card or LoTW",IF(J403=0,"Need card******",IF(K403=0,"******Need LoTW","")))</f>
        <v/>
      </c>
      <c r="C403" s="17" t="str">
        <f aca="false">IF(AND(E403=1,K403=0),"Field check card!",IF(AND(E403=0,K403=0),"",IF(AND(E403=1,K403&gt;0),"",IF(AND(E403=0,K403&gt;0),""))))</f>
        <v/>
      </c>
      <c r="D403" s="26" t="n">
        <f aca="false">IF('DXCC QSL Card Tracking'!D403&gt;0,1,0)</f>
        <v>0</v>
      </c>
      <c r="E403" s="26" t="n">
        <f aca="false">IF('DXCC QSL Card Tracking'!E403&gt;0,1,0)</f>
        <v>1</v>
      </c>
      <c r="F403" s="26" t="n">
        <f aca="false">IF('DXCC LoTW Tracking by Mode'!B403&gt;0,1,0)</f>
        <v>1</v>
      </c>
      <c r="G403" s="26" t="n">
        <f aca="false">IF('DXCC LoTW Tracking by Mode'!C403&gt;0,1,0)</f>
        <v>1</v>
      </c>
      <c r="H403" s="26" t="n">
        <f aca="false">IF('DXCC LoTW Tracking by Mode'!D403&gt;0,1,0)</f>
        <v>1</v>
      </c>
      <c r="I403" s="26" t="n">
        <f aca="false">IF('DXCC LoTW Tracking by Mode'!E403&gt;0,1,0)</f>
        <v>0</v>
      </c>
      <c r="J403" s="26" t="n">
        <f aca="false">D403+E403</f>
        <v>1</v>
      </c>
      <c r="K403" s="26" t="n">
        <f aca="false">(F403+G403+H403+I403)</f>
        <v>3</v>
      </c>
      <c r="L403" s="14"/>
      <c r="M403" s="21"/>
    </row>
    <row r="404" customFormat="false" ht="12.8" hidden="false" customHeight="false" outlineLevel="0" collapsed="false">
      <c r="A404" s="7" t="s">
        <v>1087</v>
      </c>
      <c r="B404" s="17" t="str">
        <f aca="false">IF(J404+K404=0,"No card or LoTW",IF(J404=0,"Need card******",IF(K404=0,"******Need LoTW","")))</f>
        <v/>
      </c>
      <c r="C404" s="17" t="str">
        <f aca="false">IF(AND(E404=1,K404=0),"Field check card!",IF(AND(E404=0,K404=0),"",IF(AND(E404=1,K404&gt;0),"",IF(AND(E404=0,K404&gt;0),""))))</f>
        <v/>
      </c>
      <c r="D404" s="26" t="n">
        <f aca="false">IF('DXCC QSL Card Tracking'!D404&gt;0,1,0)</f>
        <v>0</v>
      </c>
      <c r="E404" s="26" t="n">
        <f aca="false">IF('DXCC QSL Card Tracking'!E404&gt;0,1,0)</f>
        <v>1</v>
      </c>
      <c r="F404" s="26" t="n">
        <f aca="false">IF('DXCC LoTW Tracking by Mode'!B404&gt;0,1,0)</f>
        <v>1</v>
      </c>
      <c r="G404" s="26" t="n">
        <f aca="false">IF('DXCC LoTW Tracking by Mode'!C404&gt;0,1,0)</f>
        <v>1</v>
      </c>
      <c r="H404" s="26" t="n">
        <f aca="false">IF('DXCC LoTW Tracking by Mode'!D404&gt;0,1,0)</f>
        <v>1</v>
      </c>
      <c r="I404" s="26" t="n">
        <f aca="false">IF('DXCC LoTW Tracking by Mode'!E404&gt;0,1,0)</f>
        <v>0</v>
      </c>
      <c r="J404" s="26" t="n">
        <f aca="false">D404+E404</f>
        <v>1</v>
      </c>
      <c r="K404" s="26" t="n">
        <f aca="false">(F404+G404+H404+I404)</f>
        <v>3</v>
      </c>
      <c r="L404" s="14"/>
      <c r="M404" s="21"/>
    </row>
    <row r="405" customFormat="false" ht="12.8" hidden="false" customHeight="false" outlineLevel="0" collapsed="false">
      <c r="A405" s="7" t="s">
        <v>1090</v>
      </c>
      <c r="B405" s="17" t="str">
        <f aca="false">IF(J405+K405=0,"No card or LoTW",IF(J405=0,"Need card******",IF(K405=0,"******Need LoTW","")))</f>
        <v/>
      </c>
      <c r="C405" s="17" t="str">
        <f aca="false">IF(AND(E405=1,K405=0),"Field check card!",IF(AND(E405=0,K405=0),"",IF(AND(E405=1,K405&gt;0),"",IF(AND(E405=0,K405&gt;0),""))))</f>
        <v/>
      </c>
      <c r="D405" s="26" t="n">
        <f aca="false">IF('DXCC QSL Card Tracking'!D405&gt;0,1,0)</f>
        <v>0</v>
      </c>
      <c r="E405" s="26" t="n">
        <f aca="false">IF('DXCC QSL Card Tracking'!E405&gt;0,1,0)</f>
        <v>1</v>
      </c>
      <c r="F405" s="26" t="n">
        <f aca="false">IF('DXCC LoTW Tracking by Mode'!B405&gt;0,1,0)</f>
        <v>1</v>
      </c>
      <c r="G405" s="26" t="n">
        <f aca="false">IF('DXCC LoTW Tracking by Mode'!C405&gt;0,1,0)</f>
        <v>1</v>
      </c>
      <c r="H405" s="26" t="n">
        <f aca="false">IF('DXCC LoTW Tracking by Mode'!D405&gt;0,1,0)</f>
        <v>0</v>
      </c>
      <c r="I405" s="26" t="n">
        <f aca="false">IF('DXCC LoTW Tracking by Mode'!E405&gt;0,1,0)</f>
        <v>1</v>
      </c>
      <c r="J405" s="26" t="n">
        <f aca="false">D405+E405</f>
        <v>1</v>
      </c>
      <c r="K405" s="26" t="n">
        <f aca="false">(F405+G405+H405+I405)</f>
        <v>3</v>
      </c>
      <c r="L405" s="14"/>
      <c r="M405" s="21"/>
    </row>
    <row r="406" customFormat="false" ht="12.8" hidden="false" customHeight="false" outlineLevel="0" collapsed="false">
      <c r="A406" s="7" t="s">
        <v>1092</v>
      </c>
      <c r="B406" s="17" t="s">
        <v>2433</v>
      </c>
      <c r="C406" s="17" t="str">
        <f aca="false">IF(AND(E406=1,K406=0),"Field check card!",IF(AND(E406=0,K406=0),"",IF(AND(E406=1,K406&gt;0),"",IF(AND(E406=0,K406&gt;0),""))))</f>
        <v/>
      </c>
      <c r="D406" s="26" t="n">
        <f aca="false">IF('DXCC QSL Card Tracking'!D406&gt;0,1,0)</f>
        <v>0</v>
      </c>
      <c r="E406" s="26" t="n">
        <f aca="false">IF('DXCC QSL Card Tracking'!E406&gt;0,1,0)</f>
        <v>0</v>
      </c>
      <c r="F406" s="26" t="n">
        <f aca="false">IF('DXCC LoTW Tracking by Mode'!B406&gt;0,1,0)</f>
        <v>0</v>
      </c>
      <c r="G406" s="26" t="n">
        <f aca="false">IF('DXCC LoTW Tracking by Mode'!C406&gt;0,1,0)</f>
        <v>0</v>
      </c>
      <c r="H406" s="26" t="n">
        <f aca="false">IF('DXCC LoTW Tracking by Mode'!D406&gt;0,1,0)</f>
        <v>0</v>
      </c>
      <c r="I406" s="26" t="n">
        <f aca="false">IF('DXCC LoTW Tracking by Mode'!E406&gt;0,1,0)</f>
        <v>0</v>
      </c>
      <c r="J406" s="26" t="n">
        <f aca="false">D406+E406</f>
        <v>0</v>
      </c>
      <c r="K406" s="26" t="n">
        <f aca="false">(F406+G406+H406+I406)</f>
        <v>0</v>
      </c>
      <c r="L406" s="14"/>
      <c r="M406" s="21"/>
    </row>
    <row r="407" customFormat="false" ht="12.8" hidden="false" customHeight="false" outlineLevel="0" collapsed="false">
      <c r="A407" s="7" t="s">
        <v>1094</v>
      </c>
      <c r="B407" s="17" t="str">
        <f aca="false">IF(J407+K407=0,"No card or LoTW",IF(J407=0,"Need card******",IF(K407=0,"******Need LoTW","")))</f>
        <v/>
      </c>
      <c r="C407" s="17" t="str">
        <f aca="false">IF(AND(E407=1,K407=0),"Field check card!",IF(AND(E407=0,K407=0),"",IF(AND(E407=1,K407&gt;0),"",IF(AND(E407=0,K407&gt;0),""))))</f>
        <v/>
      </c>
      <c r="D407" s="26" t="n">
        <f aca="false">IF('DXCC QSL Card Tracking'!D407&gt;0,1,0)</f>
        <v>1</v>
      </c>
      <c r="E407" s="26" t="n">
        <f aca="false">IF('DXCC QSL Card Tracking'!E407&gt;0,1,0)</f>
        <v>0</v>
      </c>
      <c r="F407" s="26" t="n">
        <f aca="false">IF('DXCC LoTW Tracking by Mode'!B407&gt;0,1,0)</f>
        <v>1</v>
      </c>
      <c r="G407" s="26" t="n">
        <f aca="false">IF('DXCC LoTW Tracking by Mode'!C407&gt;0,1,0)</f>
        <v>1</v>
      </c>
      <c r="H407" s="26" t="n">
        <f aca="false">IF('DXCC LoTW Tracking by Mode'!D407&gt;0,1,0)</f>
        <v>0</v>
      </c>
      <c r="I407" s="26" t="n">
        <f aca="false">IF('DXCC LoTW Tracking by Mode'!E407&gt;0,1,0)</f>
        <v>0</v>
      </c>
      <c r="J407" s="26" t="n">
        <f aca="false">D407+E407</f>
        <v>1</v>
      </c>
      <c r="K407" s="26" t="n">
        <f aca="false">(F407+G407+H407+I407)</f>
        <v>2</v>
      </c>
      <c r="L407" s="14"/>
      <c r="M407" s="21"/>
    </row>
    <row r="408" customFormat="false" ht="12.8" hidden="false" customHeight="false" outlineLevel="0" collapsed="false">
      <c r="A408" s="7" t="s">
        <v>1096</v>
      </c>
      <c r="B408" s="17" t="s">
        <v>2433</v>
      </c>
      <c r="C408" s="17" t="str">
        <f aca="false">IF(AND(E408=1,K408=0),"Field check card!",IF(AND(E408=0,K408=0),"",IF(AND(E408=1,K408&gt;0),"",IF(AND(E408=0,K408&gt;0),""))))</f>
        <v/>
      </c>
      <c r="D408" s="26" t="n">
        <f aca="false">IF('DXCC QSL Card Tracking'!D408&gt;0,1,0)</f>
        <v>0</v>
      </c>
      <c r="E408" s="26" t="n">
        <f aca="false">IF('DXCC QSL Card Tracking'!E408&gt;0,1,0)</f>
        <v>0</v>
      </c>
      <c r="F408" s="26" t="n">
        <f aca="false">IF('DXCC LoTW Tracking by Mode'!B408&gt;0,1,0)</f>
        <v>0</v>
      </c>
      <c r="G408" s="26" t="n">
        <f aca="false">IF('DXCC LoTW Tracking by Mode'!C408&gt;0,1,0)</f>
        <v>0</v>
      </c>
      <c r="H408" s="26" t="n">
        <f aca="false">IF('DXCC LoTW Tracking by Mode'!D408&gt;0,1,0)</f>
        <v>0</v>
      </c>
      <c r="I408" s="26" t="n">
        <f aca="false">IF('DXCC LoTW Tracking by Mode'!E408&gt;0,1,0)</f>
        <v>0</v>
      </c>
      <c r="J408" s="26" t="n">
        <f aca="false">D408+E408</f>
        <v>0</v>
      </c>
      <c r="K408" s="26" t="n">
        <f aca="false">(F408+G408+H408+I408)</f>
        <v>0</v>
      </c>
      <c r="L408" s="14"/>
      <c r="M408" s="21"/>
    </row>
    <row r="409" customFormat="false" ht="12.8" hidden="false" customHeight="false" outlineLevel="0" collapsed="false">
      <c r="A409" s="7" t="s">
        <v>1098</v>
      </c>
      <c r="B409" s="17" t="str">
        <f aca="false">IF(J409+K409=0,"No card or LoTW",IF(J409=0,"Need card******",IF(K409=0,"******Need LoTW","")))</f>
        <v/>
      </c>
      <c r="C409" s="17" t="str">
        <f aca="false">IF(AND(E409=1,K409=0),"Field check card!",IF(AND(E409=0,K409=0),"",IF(AND(E409=1,K409&gt;0),"",IF(AND(E409=0,K409&gt;0),""))))</f>
        <v/>
      </c>
      <c r="D409" s="26" t="n">
        <f aca="false">IF('DXCC QSL Card Tracking'!D409&gt;0,1,0)</f>
        <v>1</v>
      </c>
      <c r="E409" s="26" t="n">
        <f aca="false">IF('DXCC QSL Card Tracking'!E409&gt;0,1,0)</f>
        <v>0</v>
      </c>
      <c r="F409" s="26" t="n">
        <f aca="false">IF('DXCC LoTW Tracking by Mode'!B409&gt;0,1,0)</f>
        <v>1</v>
      </c>
      <c r="G409" s="26" t="n">
        <f aca="false">IF('DXCC LoTW Tracking by Mode'!C409&gt;0,1,0)</f>
        <v>1</v>
      </c>
      <c r="H409" s="26" t="n">
        <f aca="false">IF('DXCC LoTW Tracking by Mode'!D409&gt;0,1,0)</f>
        <v>1</v>
      </c>
      <c r="I409" s="26" t="n">
        <f aca="false">IF('DXCC LoTW Tracking by Mode'!E409&gt;0,1,0)</f>
        <v>1</v>
      </c>
      <c r="J409" s="26" t="n">
        <f aca="false">D409+E409</f>
        <v>1</v>
      </c>
      <c r="K409" s="26" t="n">
        <f aca="false">(F409+G409+H409+I409)</f>
        <v>4</v>
      </c>
      <c r="L409" s="14"/>
      <c r="M409" s="21"/>
    </row>
    <row r="410" customFormat="false" ht="12.8" hidden="false" customHeight="false" outlineLevel="0" collapsed="false">
      <c r="A410" s="24" t="str">
        <f aca="false">COUNTA(A8:A409)&amp;" Including Deleted Entities"</f>
        <v>402 Including Deleted Entities</v>
      </c>
      <c r="B410" s="24"/>
      <c r="C410" s="24"/>
      <c r="D410" s="26" t="n">
        <f aca="false">COUNTIF(D8:D409,"1")</f>
        <v>155</v>
      </c>
      <c r="E410" s="26" t="n">
        <f aca="false">COUNTIF(E8:E409,"1")</f>
        <v>184</v>
      </c>
      <c r="F410" s="26" t="n">
        <f aca="false">COUNTIF(F8:F409,"1")</f>
        <v>339</v>
      </c>
      <c r="G410" s="26" t="n">
        <f aca="false">COUNTIF(G8:G409,"1")</f>
        <v>316</v>
      </c>
      <c r="H410" s="26" t="n">
        <f aca="false">COUNTIF(H8:H409,"1")</f>
        <v>282</v>
      </c>
      <c r="I410" s="26" t="n">
        <f aca="false">COUNTIF(I8:I409,"1")</f>
        <v>229</v>
      </c>
      <c r="J410" s="26" t="n">
        <f aca="false">402-(COUNTIF(J8:J409,"0"))</f>
        <v>339</v>
      </c>
      <c r="K410" s="26" t="n">
        <f aca="false">402-(COUNTIF(K8:K409,"0"))</f>
        <v>339</v>
      </c>
      <c r="L410" s="14"/>
      <c r="M410" s="21"/>
    </row>
    <row r="411" customFormat="false" ht="12.8" hidden="false" customHeight="false" outlineLevel="0" collapsed="false">
      <c r="A411" s="24" t="str">
        <f aca="false">'DXCC LoTW Challenge Tracking'!M352&amp;" Current Entities"</f>
        <v>340 Current Entities</v>
      </c>
      <c r="B411" s="24"/>
      <c r="C411" s="24"/>
      <c r="D411" s="11"/>
      <c r="E411" s="11"/>
      <c r="F411" s="11"/>
      <c r="G411" s="11"/>
      <c r="H411" s="11"/>
      <c r="I411" s="11"/>
      <c r="J411" s="26"/>
      <c r="K411" s="26"/>
      <c r="L411" s="14"/>
      <c r="M411" s="21"/>
    </row>
    <row r="412" customFormat="false" ht="12.8" hidden="false" customHeight="false" outlineLevel="0" collapsed="false">
      <c r="A412" s="36" t="s">
        <v>2434</v>
      </c>
      <c r="B412" s="24" t="n">
        <f aca="false">COUNTIF(B8:B409,"No card or LoTW")</f>
        <v>9</v>
      </c>
      <c r="C412" s="24"/>
      <c r="D412" s="9" t="s">
        <v>2435</v>
      </c>
      <c r="E412" s="9"/>
      <c r="F412" s="9"/>
      <c r="G412" s="9"/>
      <c r="H412" s="9"/>
      <c r="I412" s="9"/>
      <c r="J412" s="9"/>
      <c r="K412" s="9"/>
      <c r="L412" s="14"/>
      <c r="M412" s="21"/>
    </row>
    <row r="413" customFormat="false" ht="12.8" hidden="false" customHeight="false" outlineLevel="0" collapsed="false">
      <c r="A413" s="36" t="s">
        <v>2436</v>
      </c>
      <c r="B413" s="24" t="n">
        <f aca="false">COUNTIF(B8:B409,"******Need LoTW")</f>
        <v>0</v>
      </c>
      <c r="C413" s="24"/>
      <c r="D413" s="9" t="s">
        <v>2437</v>
      </c>
      <c r="E413" s="9"/>
      <c r="F413" s="9"/>
      <c r="G413" s="9"/>
      <c r="H413" s="9"/>
      <c r="I413" s="9"/>
      <c r="J413" s="9"/>
      <c r="K413" s="9"/>
      <c r="L413" s="14"/>
      <c r="M413" s="21"/>
    </row>
    <row r="414" customFormat="false" ht="12.8" hidden="false" customHeight="false" outlineLevel="0" collapsed="false">
      <c r="A414" s="36" t="s">
        <v>2438</v>
      </c>
      <c r="B414" s="24" t="n">
        <f aca="false">COUNTIF(C7:C408,"Field check card!")</f>
        <v>0</v>
      </c>
      <c r="C414" s="24"/>
      <c r="D414" s="9"/>
      <c r="E414" s="9"/>
      <c r="F414" s="9"/>
      <c r="G414" s="9"/>
      <c r="H414" s="9"/>
      <c r="I414" s="9"/>
      <c r="J414" s="9"/>
      <c r="K414" s="9"/>
      <c r="L414" s="14"/>
      <c r="M414" s="21"/>
    </row>
    <row r="415" customFormat="false" ht="12.8" hidden="false" customHeight="false" outlineLevel="0" collapsed="false">
      <c r="A415" s="36" t="s">
        <v>2439</v>
      </c>
      <c r="B415" s="24" t="n">
        <f aca="false">COUNTIF(B8:B409,"Need card******")</f>
        <v>0</v>
      </c>
      <c r="C415" s="24"/>
      <c r="D415" s="53"/>
      <c r="E415" s="53"/>
      <c r="F415" s="53"/>
      <c r="G415" s="53"/>
      <c r="H415" s="53"/>
      <c r="I415" s="53"/>
      <c r="J415" s="34"/>
      <c r="K415" s="34"/>
      <c r="L415" s="14"/>
      <c r="M415" s="21"/>
    </row>
  </sheetData>
  <mergeCells count="9">
    <mergeCell ref="A3:K3"/>
    <mergeCell ref="A4:K4"/>
    <mergeCell ref="A5:I5"/>
    <mergeCell ref="D6:E6"/>
    <mergeCell ref="F6:I6"/>
    <mergeCell ref="J6:K6"/>
    <mergeCell ref="B7:C7"/>
    <mergeCell ref="D412:K412"/>
    <mergeCell ref="D413:K413"/>
  </mergeCells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8130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2009-09-14T19:31:53Z</dcterms:created>
  <dc:creator>Pamela Hutchens</dc:creator>
  <dc:description/>
  <dc:language>en-US</dc:language>
  <cp:lastModifiedBy/>
  <cp:lastPrinted>2014-06-01T15:14:38Z</cp:lastPrinted>
  <dcterms:modified xsi:type="dcterms:W3CDTF">2025-04-09T08:58:28Z</dcterms:modified>
  <cp:revision>224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